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7795" windowHeight="12075"/>
  </bookViews>
  <sheets>
    <sheet name="Лист1" sheetId="1" r:id="rId1"/>
  </sheets>
  <definedNames>
    <definedName name="_xlnm._FilterDatabase" localSheetId="0" hidden="1">Лист1!$A$1:$M$562</definedName>
    <definedName name="_xlnm.Print_Area" localSheetId="0">Лист1!$A$1:$O$742</definedName>
  </definedNames>
  <calcPr calcId="145621"/>
</workbook>
</file>

<file path=xl/calcChain.xml><?xml version="1.0" encoding="utf-8"?>
<calcChain xmlns="http://schemas.openxmlformats.org/spreadsheetml/2006/main">
  <c r="I374" i="1" l="1"/>
  <c r="I600" i="1"/>
  <c r="I509" i="1"/>
  <c r="I340" i="1"/>
  <c r="I334" i="1" l="1"/>
  <c r="I707" i="1" l="1"/>
  <c r="I690" i="1"/>
  <c r="I708" i="1"/>
  <c r="I709" i="1"/>
  <c r="I710" i="1"/>
  <c r="I711" i="1"/>
  <c r="I398" i="1"/>
  <c r="I604" i="1" l="1"/>
  <c r="I603" i="1"/>
  <c r="I602" i="1"/>
  <c r="I601" i="1"/>
  <c r="I599" i="1"/>
  <c r="I598" i="1"/>
  <c r="I597" i="1"/>
  <c r="I596" i="1"/>
  <c r="J596" i="1" s="1"/>
  <c r="J597" i="1" l="1"/>
  <c r="I741" i="1" l="1"/>
  <c r="I742" i="1"/>
  <c r="I740" i="1"/>
  <c r="I739" i="1"/>
  <c r="J739" i="1" s="1"/>
  <c r="H727" i="1"/>
  <c r="G727" i="1"/>
  <c r="I719" i="1"/>
  <c r="I718" i="1"/>
  <c r="I717" i="1"/>
  <c r="J717" i="1" s="1"/>
  <c r="I716" i="1"/>
  <c r="I715" i="1"/>
  <c r="I714" i="1"/>
  <c r="J714" i="1" s="1"/>
  <c r="I713" i="1"/>
  <c r="J713" i="1" s="1"/>
  <c r="I712" i="1"/>
  <c r="J712" i="1" s="1"/>
  <c r="I706" i="1"/>
  <c r="I705" i="1"/>
  <c r="I704" i="1"/>
  <c r="I703" i="1"/>
  <c r="J703" i="1" s="1"/>
  <c r="J740" i="1" l="1"/>
  <c r="M739" i="1" s="1"/>
  <c r="J704" i="1"/>
  <c r="J715" i="1"/>
  <c r="J718" i="1"/>
  <c r="I66" i="1"/>
  <c r="I65" i="1"/>
  <c r="I64" i="1"/>
  <c r="I63" i="1"/>
  <c r="I62" i="1"/>
  <c r="I61" i="1"/>
  <c r="I60" i="1"/>
  <c r="J60" i="1" s="1"/>
  <c r="J61" i="1" l="1"/>
  <c r="I73" i="1"/>
  <c r="I72" i="1"/>
  <c r="I71" i="1"/>
  <c r="I70" i="1"/>
  <c r="I69" i="1"/>
  <c r="I68" i="1"/>
  <c r="I67" i="1"/>
  <c r="J67" i="1" s="1"/>
  <c r="J68" i="1" l="1"/>
  <c r="I702" i="1"/>
  <c r="I701" i="1"/>
  <c r="I700" i="1"/>
  <c r="J700" i="1" s="1"/>
  <c r="I699" i="1"/>
  <c r="I698" i="1"/>
  <c r="I697" i="1"/>
  <c r="J697" i="1" s="1"/>
  <c r="I696" i="1"/>
  <c r="J696" i="1" s="1"/>
  <c r="I695" i="1"/>
  <c r="J695" i="1" s="1"/>
  <c r="I694" i="1"/>
  <c r="I693" i="1"/>
  <c r="I692" i="1"/>
  <c r="I691" i="1"/>
  <c r="I689" i="1"/>
  <c r="I688" i="1"/>
  <c r="I687" i="1"/>
  <c r="I686" i="1"/>
  <c r="J686" i="1" s="1"/>
  <c r="J698" i="1" l="1"/>
  <c r="J701" i="1"/>
  <c r="J687" i="1"/>
  <c r="I668" i="1"/>
  <c r="I667" i="1"/>
  <c r="I666" i="1"/>
  <c r="J666" i="1" s="1"/>
  <c r="I665" i="1"/>
  <c r="I664" i="1"/>
  <c r="I663" i="1"/>
  <c r="J663" i="1" s="1"/>
  <c r="I662" i="1"/>
  <c r="I661" i="1"/>
  <c r="I660" i="1"/>
  <c r="I659" i="1"/>
  <c r="I658" i="1"/>
  <c r="I657" i="1"/>
  <c r="I656" i="1"/>
  <c r="I655" i="1"/>
  <c r="I654" i="1"/>
  <c r="J654" i="1" s="1"/>
  <c r="J667" i="1" l="1"/>
  <c r="J664" i="1"/>
  <c r="J655" i="1"/>
  <c r="I653" i="1"/>
  <c r="I652" i="1"/>
  <c r="I651" i="1"/>
  <c r="J651" i="1" s="1"/>
  <c r="I650" i="1"/>
  <c r="I649" i="1"/>
  <c r="I648" i="1"/>
  <c r="J648" i="1" s="1"/>
  <c r="I647" i="1"/>
  <c r="J647" i="1" s="1"/>
  <c r="I646" i="1"/>
  <c r="J646" i="1" s="1"/>
  <c r="I645" i="1"/>
  <c r="I644" i="1"/>
  <c r="I643" i="1"/>
  <c r="I642" i="1"/>
  <c r="I641" i="1"/>
  <c r="I640" i="1"/>
  <c r="I639" i="1"/>
  <c r="I638" i="1"/>
  <c r="I637" i="1"/>
  <c r="J637" i="1" s="1"/>
  <c r="J649" i="1" l="1"/>
  <c r="J652" i="1"/>
  <c r="J638" i="1"/>
  <c r="I578" i="1"/>
  <c r="I577" i="1"/>
  <c r="I576" i="1"/>
  <c r="J576" i="1" s="1"/>
  <c r="I575" i="1"/>
  <c r="I574" i="1"/>
  <c r="I573" i="1"/>
  <c r="J573" i="1" s="1"/>
  <c r="I572" i="1"/>
  <c r="I571" i="1"/>
  <c r="I570" i="1"/>
  <c r="I569" i="1"/>
  <c r="I568" i="1"/>
  <c r="I567" i="1"/>
  <c r="I566" i="1"/>
  <c r="I565" i="1"/>
  <c r="I564" i="1"/>
  <c r="J564" i="1" s="1"/>
  <c r="J574" i="1" l="1"/>
  <c r="J577" i="1"/>
  <c r="J565" i="1"/>
  <c r="I636" i="1" l="1"/>
  <c r="I635" i="1"/>
  <c r="I634" i="1"/>
  <c r="J634" i="1" s="1"/>
  <c r="I633" i="1"/>
  <c r="I632" i="1"/>
  <c r="I631" i="1"/>
  <c r="J631" i="1" s="1"/>
  <c r="I630" i="1"/>
  <c r="J630" i="1" s="1"/>
  <c r="I629" i="1"/>
  <c r="J629" i="1" s="1"/>
  <c r="I628" i="1"/>
  <c r="I627" i="1"/>
  <c r="I626" i="1"/>
  <c r="I625" i="1"/>
  <c r="I624" i="1"/>
  <c r="I623" i="1"/>
  <c r="I622" i="1"/>
  <c r="I621" i="1"/>
  <c r="I620" i="1"/>
  <c r="J620" i="1" s="1"/>
  <c r="J635" i="1" l="1"/>
  <c r="J632" i="1"/>
  <c r="J621" i="1"/>
  <c r="I115" i="1"/>
  <c r="I114" i="1"/>
  <c r="I113" i="1"/>
  <c r="I112" i="1"/>
  <c r="I111" i="1"/>
  <c r="I110" i="1"/>
  <c r="I109" i="1"/>
  <c r="J109" i="1" s="1"/>
  <c r="J110" i="1" l="1"/>
  <c r="I311" i="1"/>
  <c r="I310" i="1"/>
  <c r="I309" i="1"/>
  <c r="I308" i="1"/>
  <c r="I307" i="1"/>
  <c r="I306" i="1"/>
  <c r="I305" i="1"/>
  <c r="J305" i="1" s="1"/>
  <c r="I304" i="1"/>
  <c r="I303" i="1"/>
  <c r="I302" i="1"/>
  <c r="I301" i="1"/>
  <c r="I300" i="1"/>
  <c r="I299" i="1"/>
  <c r="I298" i="1"/>
  <c r="J298" i="1" s="1"/>
  <c r="J306" i="1" l="1"/>
  <c r="J299" i="1"/>
  <c r="I255" i="1"/>
  <c r="I254" i="1"/>
  <c r="I253" i="1"/>
  <c r="I252" i="1"/>
  <c r="I251" i="1"/>
  <c r="I250" i="1"/>
  <c r="I249" i="1"/>
  <c r="J249" i="1" s="1"/>
  <c r="I248" i="1"/>
  <c r="I247" i="1"/>
  <c r="I246" i="1"/>
  <c r="I245" i="1"/>
  <c r="I244" i="1"/>
  <c r="I243" i="1"/>
  <c r="I242" i="1"/>
  <c r="J242" i="1" s="1"/>
  <c r="I241" i="1"/>
  <c r="I240" i="1"/>
  <c r="I239" i="1"/>
  <c r="I238" i="1"/>
  <c r="I237" i="1"/>
  <c r="I236" i="1"/>
  <c r="I235" i="1"/>
  <c r="J235" i="1" s="1"/>
  <c r="J243" i="1" l="1"/>
  <c r="J236" i="1"/>
  <c r="J250" i="1"/>
  <c r="I87" i="1"/>
  <c r="I86" i="1"/>
  <c r="I85" i="1"/>
  <c r="I84" i="1"/>
  <c r="I83" i="1"/>
  <c r="I82" i="1"/>
  <c r="I81" i="1"/>
  <c r="J81" i="1" s="1"/>
  <c r="J82" i="1" l="1"/>
  <c r="I129" i="1"/>
  <c r="I128" i="1"/>
  <c r="I127" i="1"/>
  <c r="I126" i="1"/>
  <c r="I125" i="1"/>
  <c r="I124" i="1"/>
  <c r="I123" i="1"/>
  <c r="J123" i="1" s="1"/>
  <c r="J124" i="1" l="1"/>
  <c r="I213" i="1"/>
  <c r="I212" i="1"/>
  <c r="I211" i="1"/>
  <c r="I210" i="1"/>
  <c r="I209" i="1"/>
  <c r="I208" i="1"/>
  <c r="I207" i="1"/>
  <c r="J207" i="1" s="1"/>
  <c r="I206" i="1"/>
  <c r="I205" i="1"/>
  <c r="I204" i="1"/>
  <c r="I203" i="1"/>
  <c r="I202" i="1"/>
  <c r="I201" i="1"/>
  <c r="I200" i="1"/>
  <c r="J200" i="1" s="1"/>
  <c r="I199" i="1"/>
  <c r="I198" i="1"/>
  <c r="I197" i="1"/>
  <c r="I196" i="1"/>
  <c r="I195" i="1"/>
  <c r="I194" i="1"/>
  <c r="I193" i="1"/>
  <c r="J193" i="1" s="1"/>
  <c r="J208" i="1" l="1"/>
  <c r="J201" i="1"/>
  <c r="J194" i="1"/>
  <c r="I80" i="1"/>
  <c r="I79" i="1"/>
  <c r="I78" i="1"/>
  <c r="I77" i="1"/>
  <c r="I76" i="1"/>
  <c r="I75" i="1"/>
  <c r="I74" i="1"/>
  <c r="J74" i="1" s="1"/>
  <c r="J75" i="1" l="1"/>
  <c r="I276" i="1"/>
  <c r="I275" i="1"/>
  <c r="I274" i="1"/>
  <c r="I273" i="1"/>
  <c r="I272" i="1"/>
  <c r="I271" i="1"/>
  <c r="I270" i="1"/>
  <c r="J270" i="1" s="1"/>
  <c r="I269" i="1"/>
  <c r="I268" i="1"/>
  <c r="I267" i="1"/>
  <c r="I266" i="1"/>
  <c r="I265" i="1"/>
  <c r="I264" i="1"/>
  <c r="I263" i="1"/>
  <c r="J263" i="1" s="1"/>
  <c r="I262" i="1"/>
  <c r="I261" i="1"/>
  <c r="I260" i="1"/>
  <c r="I259" i="1"/>
  <c r="I258" i="1"/>
  <c r="I257" i="1"/>
  <c r="I256" i="1"/>
  <c r="J256" i="1" s="1"/>
  <c r="I619" i="1"/>
  <c r="I618" i="1"/>
  <c r="I617" i="1"/>
  <c r="J617" i="1" s="1"/>
  <c r="I616" i="1"/>
  <c r="I615" i="1"/>
  <c r="I614" i="1"/>
  <c r="J614" i="1" s="1"/>
  <c r="I613" i="1"/>
  <c r="I612" i="1"/>
  <c r="I611" i="1"/>
  <c r="I610" i="1"/>
  <c r="I609" i="1"/>
  <c r="I608" i="1"/>
  <c r="I607" i="1"/>
  <c r="I606" i="1"/>
  <c r="I605" i="1"/>
  <c r="J605" i="1" s="1"/>
  <c r="J615" i="1" l="1"/>
  <c r="J264" i="1"/>
  <c r="J271" i="1"/>
  <c r="J257" i="1"/>
  <c r="J606" i="1"/>
  <c r="J618" i="1"/>
  <c r="I458" i="1"/>
  <c r="I457" i="1"/>
  <c r="I456" i="1"/>
  <c r="I455" i="1"/>
  <c r="I454" i="1"/>
  <c r="I453" i="1"/>
  <c r="I452" i="1"/>
  <c r="J452" i="1" s="1"/>
  <c r="I451" i="1"/>
  <c r="I450" i="1"/>
  <c r="I449" i="1"/>
  <c r="I448" i="1"/>
  <c r="I447" i="1"/>
  <c r="I446" i="1"/>
  <c r="I445" i="1"/>
  <c r="J445" i="1" s="1"/>
  <c r="I444" i="1"/>
  <c r="I443" i="1"/>
  <c r="I442" i="1"/>
  <c r="I441" i="1"/>
  <c r="I440" i="1"/>
  <c r="I439" i="1"/>
  <c r="I438" i="1"/>
  <c r="J438" i="1" s="1"/>
  <c r="J446" i="1" l="1"/>
  <c r="J453" i="1"/>
  <c r="J439" i="1"/>
  <c r="I416" i="1"/>
  <c r="I415" i="1"/>
  <c r="I414" i="1"/>
  <c r="I413" i="1"/>
  <c r="I412" i="1"/>
  <c r="I411" i="1"/>
  <c r="I410" i="1"/>
  <c r="J410" i="1" s="1"/>
  <c r="I409" i="1"/>
  <c r="I408" i="1"/>
  <c r="I407" i="1"/>
  <c r="I406" i="1"/>
  <c r="I405" i="1"/>
  <c r="I404" i="1"/>
  <c r="I403" i="1"/>
  <c r="J403" i="1" s="1"/>
  <c r="I402" i="1"/>
  <c r="I401" i="1"/>
  <c r="I400" i="1"/>
  <c r="I399" i="1"/>
  <c r="I397" i="1"/>
  <c r="I396" i="1"/>
  <c r="J396" i="1" s="1"/>
  <c r="J404" i="1" l="1"/>
  <c r="J411" i="1"/>
  <c r="J397" i="1"/>
  <c r="I108" i="1"/>
  <c r="I107" i="1"/>
  <c r="I106" i="1"/>
  <c r="I105" i="1"/>
  <c r="I104" i="1"/>
  <c r="I103" i="1"/>
  <c r="I102" i="1"/>
  <c r="J102" i="1" s="1"/>
  <c r="I101" i="1"/>
  <c r="I100" i="1"/>
  <c r="I99" i="1"/>
  <c r="I98" i="1"/>
  <c r="I97" i="1"/>
  <c r="I96" i="1"/>
  <c r="I95" i="1"/>
  <c r="J95" i="1" s="1"/>
  <c r="J103" i="1" l="1"/>
  <c r="J96" i="1"/>
  <c r="I38" i="1"/>
  <c r="I37" i="1"/>
  <c r="I36" i="1"/>
  <c r="I35" i="1"/>
  <c r="I34" i="1"/>
  <c r="I33" i="1"/>
  <c r="I32" i="1"/>
  <c r="J32" i="1" s="1"/>
  <c r="J33" i="1" l="1"/>
  <c r="I24" i="1"/>
  <c r="I23" i="1"/>
  <c r="I22" i="1"/>
  <c r="I21" i="1"/>
  <c r="I20" i="1"/>
  <c r="I19" i="1"/>
  <c r="I18" i="1"/>
  <c r="J18" i="1" s="1"/>
  <c r="J19" i="1" l="1"/>
  <c r="I542" i="1"/>
  <c r="I541" i="1"/>
  <c r="I540" i="1"/>
  <c r="I539" i="1"/>
  <c r="I538" i="1"/>
  <c r="I537" i="1"/>
  <c r="I536" i="1"/>
  <c r="J536" i="1" s="1"/>
  <c r="I535" i="1"/>
  <c r="I534" i="1"/>
  <c r="I533" i="1"/>
  <c r="I532" i="1"/>
  <c r="I531" i="1"/>
  <c r="I530" i="1"/>
  <c r="I529" i="1"/>
  <c r="J529" i="1" s="1"/>
  <c r="I528" i="1"/>
  <c r="I527" i="1"/>
  <c r="I526" i="1"/>
  <c r="I525" i="1"/>
  <c r="I524" i="1"/>
  <c r="I523" i="1"/>
  <c r="I522" i="1"/>
  <c r="J522" i="1" s="1"/>
  <c r="J537" i="1" l="1"/>
  <c r="J523" i="1"/>
  <c r="J530" i="1"/>
  <c r="I685" i="1"/>
  <c r="I684" i="1"/>
  <c r="I683" i="1"/>
  <c r="J683" i="1" s="1"/>
  <c r="I682" i="1"/>
  <c r="I681" i="1"/>
  <c r="I680" i="1"/>
  <c r="J680" i="1" s="1"/>
  <c r="I679" i="1"/>
  <c r="J679" i="1" s="1"/>
  <c r="I678" i="1"/>
  <c r="J678" i="1" s="1"/>
  <c r="I677" i="1"/>
  <c r="I676" i="1"/>
  <c r="I675" i="1"/>
  <c r="I674" i="1"/>
  <c r="I673" i="1"/>
  <c r="I672" i="1"/>
  <c r="I671" i="1"/>
  <c r="I670" i="1"/>
  <c r="I669" i="1"/>
  <c r="J669" i="1" s="1"/>
  <c r="J684" i="1" l="1"/>
  <c r="J681" i="1"/>
  <c r="J670" i="1"/>
  <c r="I373" i="1"/>
  <c r="I372" i="1"/>
  <c r="I371" i="1"/>
  <c r="I370" i="1"/>
  <c r="I369" i="1"/>
  <c r="I368" i="1"/>
  <c r="J368" i="1" s="1"/>
  <c r="I367" i="1"/>
  <c r="I366" i="1"/>
  <c r="I365" i="1"/>
  <c r="I364" i="1"/>
  <c r="I363" i="1"/>
  <c r="I362" i="1"/>
  <c r="I361" i="1"/>
  <c r="J361" i="1" s="1"/>
  <c r="I360" i="1"/>
  <c r="I359" i="1"/>
  <c r="I358" i="1"/>
  <c r="I357" i="1"/>
  <c r="I356" i="1"/>
  <c r="I355" i="1"/>
  <c r="I354" i="1"/>
  <c r="J354" i="1" s="1"/>
  <c r="J355" i="1" l="1"/>
  <c r="J362" i="1"/>
  <c r="J369" i="1"/>
  <c r="I59" i="1"/>
  <c r="I58" i="1"/>
  <c r="I57" i="1"/>
  <c r="I56" i="1"/>
  <c r="I55" i="1"/>
  <c r="I54" i="1"/>
  <c r="I53" i="1"/>
  <c r="J53" i="1" s="1"/>
  <c r="J54" i="1" l="1"/>
  <c r="I122" i="1"/>
  <c r="I121" i="1"/>
  <c r="I120" i="1"/>
  <c r="I119" i="1"/>
  <c r="I118" i="1"/>
  <c r="I117" i="1"/>
  <c r="I116" i="1"/>
  <c r="J116" i="1" s="1"/>
  <c r="J117" i="1" l="1"/>
  <c r="I563" i="1"/>
  <c r="I562" i="1"/>
  <c r="I561" i="1"/>
  <c r="I560" i="1"/>
  <c r="I559" i="1"/>
  <c r="I558" i="1"/>
  <c r="I557" i="1"/>
  <c r="J557" i="1" s="1"/>
  <c r="I556" i="1"/>
  <c r="I555" i="1"/>
  <c r="I554" i="1"/>
  <c r="I553" i="1"/>
  <c r="I552" i="1"/>
  <c r="I551" i="1"/>
  <c r="I550" i="1"/>
  <c r="J550" i="1" s="1"/>
  <c r="I549" i="1"/>
  <c r="I548" i="1"/>
  <c r="I547" i="1"/>
  <c r="I546" i="1"/>
  <c r="I545" i="1"/>
  <c r="I544" i="1"/>
  <c r="I543" i="1"/>
  <c r="J543" i="1" s="1"/>
  <c r="J558" i="1" l="1"/>
  <c r="J551" i="1"/>
  <c r="J544" i="1"/>
  <c r="I171" i="1"/>
  <c r="I170" i="1"/>
  <c r="I169" i="1"/>
  <c r="I168" i="1"/>
  <c r="I167" i="1"/>
  <c r="I166" i="1"/>
  <c r="I165" i="1"/>
  <c r="J165" i="1" s="1"/>
  <c r="I164" i="1"/>
  <c r="I163" i="1"/>
  <c r="I162" i="1"/>
  <c r="I161" i="1"/>
  <c r="I160" i="1"/>
  <c r="I159" i="1"/>
  <c r="I158" i="1"/>
  <c r="J158" i="1" s="1"/>
  <c r="I157" i="1"/>
  <c r="I156" i="1"/>
  <c r="I155" i="1"/>
  <c r="I154" i="1"/>
  <c r="I153" i="1"/>
  <c r="I152" i="1"/>
  <c r="I151" i="1"/>
  <c r="J151" i="1" s="1"/>
  <c r="J166" i="1" l="1"/>
  <c r="J159" i="1"/>
  <c r="J152" i="1"/>
  <c r="I395" i="1"/>
  <c r="I394" i="1"/>
  <c r="I393" i="1"/>
  <c r="I392" i="1"/>
  <c r="I391" i="1"/>
  <c r="I390" i="1"/>
  <c r="I389" i="1"/>
  <c r="J389" i="1" s="1"/>
  <c r="I388" i="1"/>
  <c r="I387" i="1"/>
  <c r="I386" i="1"/>
  <c r="I385" i="1"/>
  <c r="I384" i="1"/>
  <c r="I383" i="1"/>
  <c r="I382" i="1"/>
  <c r="J382" i="1" s="1"/>
  <c r="I381" i="1"/>
  <c r="I380" i="1"/>
  <c r="I379" i="1"/>
  <c r="I378" i="1"/>
  <c r="I377" i="1"/>
  <c r="I376" i="1"/>
  <c r="I375" i="1"/>
  <c r="J375" i="1" s="1"/>
  <c r="J376" i="1" l="1"/>
  <c r="J390" i="1"/>
  <c r="J383" i="1"/>
  <c r="I52" i="1"/>
  <c r="I51" i="1"/>
  <c r="I50" i="1"/>
  <c r="I49" i="1"/>
  <c r="I48" i="1"/>
  <c r="I47" i="1"/>
  <c r="I46" i="1"/>
  <c r="J46" i="1" s="1"/>
  <c r="J47" i="1" l="1"/>
  <c r="I297" i="1"/>
  <c r="I296" i="1"/>
  <c r="I295" i="1"/>
  <c r="I294" i="1"/>
  <c r="I293" i="1"/>
  <c r="I292" i="1"/>
  <c r="I291" i="1"/>
  <c r="J291" i="1" s="1"/>
  <c r="I290" i="1"/>
  <c r="I289" i="1"/>
  <c r="I288" i="1"/>
  <c r="I287" i="1"/>
  <c r="I286" i="1"/>
  <c r="I285" i="1"/>
  <c r="I284" i="1"/>
  <c r="J284" i="1" s="1"/>
  <c r="I283" i="1"/>
  <c r="I282" i="1"/>
  <c r="I281" i="1"/>
  <c r="I280" i="1"/>
  <c r="I279" i="1"/>
  <c r="I278" i="1"/>
  <c r="I277" i="1"/>
  <c r="J277" i="1" s="1"/>
  <c r="J292" i="1" l="1"/>
  <c r="J278" i="1"/>
  <c r="J285" i="1"/>
  <c r="I150" i="1"/>
  <c r="I149" i="1"/>
  <c r="I148" i="1"/>
  <c r="I147" i="1"/>
  <c r="I146" i="1"/>
  <c r="I145" i="1"/>
  <c r="I144" i="1"/>
  <c r="J144" i="1" s="1"/>
  <c r="I143" i="1"/>
  <c r="I142" i="1"/>
  <c r="I141" i="1"/>
  <c r="I140" i="1"/>
  <c r="I139" i="1"/>
  <c r="I138" i="1"/>
  <c r="I137" i="1"/>
  <c r="J137" i="1" s="1"/>
  <c r="I136" i="1"/>
  <c r="I135" i="1"/>
  <c r="I134" i="1"/>
  <c r="I133" i="1"/>
  <c r="I132" i="1"/>
  <c r="I131" i="1"/>
  <c r="I130" i="1"/>
  <c r="J130" i="1" s="1"/>
  <c r="J145" i="1" l="1"/>
  <c r="J138" i="1"/>
  <c r="J131" i="1"/>
  <c r="I332" i="1"/>
  <c r="I331" i="1"/>
  <c r="I330" i="1"/>
  <c r="I329" i="1"/>
  <c r="I328" i="1"/>
  <c r="I327" i="1"/>
  <c r="I326" i="1"/>
  <c r="J326" i="1" s="1"/>
  <c r="I325" i="1"/>
  <c r="I324" i="1"/>
  <c r="I323" i="1"/>
  <c r="I322" i="1"/>
  <c r="I321" i="1"/>
  <c r="I320" i="1"/>
  <c r="I319" i="1"/>
  <c r="J319" i="1" s="1"/>
  <c r="I318" i="1"/>
  <c r="I317" i="1"/>
  <c r="I316" i="1"/>
  <c r="I315" i="1"/>
  <c r="I314" i="1"/>
  <c r="I313" i="1"/>
  <c r="I312" i="1"/>
  <c r="J312" i="1" s="1"/>
  <c r="J313" i="1" l="1"/>
  <c r="J327" i="1"/>
  <c r="J320" i="1"/>
  <c r="I353" i="1"/>
  <c r="I352" i="1"/>
  <c r="I351" i="1"/>
  <c r="I350" i="1"/>
  <c r="I349" i="1"/>
  <c r="I348" i="1"/>
  <c r="I347" i="1"/>
  <c r="J347" i="1" s="1"/>
  <c r="I346" i="1"/>
  <c r="I345" i="1"/>
  <c r="I344" i="1"/>
  <c r="I343" i="1"/>
  <c r="I342" i="1"/>
  <c r="I341" i="1"/>
  <c r="J340" i="1"/>
  <c r="I339" i="1"/>
  <c r="I338" i="1"/>
  <c r="I337" i="1"/>
  <c r="I336" i="1"/>
  <c r="I335" i="1"/>
  <c r="I333" i="1"/>
  <c r="J333" i="1" s="1"/>
  <c r="J341" i="1" l="1"/>
  <c r="J334" i="1"/>
  <c r="J348" i="1"/>
  <c r="I521" i="1"/>
  <c r="I520" i="1"/>
  <c r="I519" i="1"/>
  <c r="I518" i="1"/>
  <c r="I517" i="1"/>
  <c r="I516" i="1"/>
  <c r="I515" i="1"/>
  <c r="J515" i="1" s="1"/>
  <c r="I514" i="1"/>
  <c r="I513" i="1"/>
  <c r="I512" i="1"/>
  <c r="I511" i="1"/>
  <c r="I510" i="1"/>
  <c r="I508" i="1"/>
  <c r="J508" i="1" s="1"/>
  <c r="I507" i="1"/>
  <c r="I506" i="1"/>
  <c r="I505" i="1"/>
  <c r="I504" i="1"/>
  <c r="I503" i="1"/>
  <c r="I502" i="1"/>
  <c r="I501" i="1"/>
  <c r="J501" i="1" s="1"/>
  <c r="J516" i="1" l="1"/>
  <c r="J509" i="1"/>
  <c r="M333" i="1"/>
  <c r="J502" i="1"/>
  <c r="I479" i="1"/>
  <c r="I478" i="1"/>
  <c r="I477" i="1"/>
  <c r="I476" i="1"/>
  <c r="I475" i="1"/>
  <c r="I474" i="1"/>
  <c r="I473" i="1"/>
  <c r="J473" i="1" s="1"/>
  <c r="I472" i="1"/>
  <c r="I471" i="1"/>
  <c r="I470" i="1"/>
  <c r="I469" i="1"/>
  <c r="I468" i="1"/>
  <c r="I467" i="1"/>
  <c r="I466" i="1"/>
  <c r="J466" i="1" s="1"/>
  <c r="I465" i="1"/>
  <c r="I464" i="1"/>
  <c r="I463" i="1"/>
  <c r="I462" i="1"/>
  <c r="I461" i="1"/>
  <c r="I460" i="1"/>
  <c r="I459" i="1"/>
  <c r="J459" i="1" s="1"/>
  <c r="J474" i="1" l="1"/>
  <c r="J460" i="1"/>
  <c r="J467" i="1"/>
  <c r="I45" i="1"/>
  <c r="I44" i="1"/>
  <c r="I43" i="1"/>
  <c r="I42" i="1"/>
  <c r="I41" i="1"/>
  <c r="I40" i="1"/>
  <c r="I39" i="1"/>
  <c r="J39" i="1" s="1"/>
  <c r="J40" i="1" l="1"/>
  <c r="M39" i="1" s="1"/>
  <c r="I595" i="1"/>
  <c r="I594" i="1"/>
  <c r="I593" i="1"/>
  <c r="J593" i="1" s="1"/>
  <c r="I592" i="1"/>
  <c r="I591" i="1"/>
  <c r="I590" i="1"/>
  <c r="J590" i="1" s="1"/>
  <c r="I589" i="1"/>
  <c r="J589" i="1" s="1"/>
  <c r="I588" i="1"/>
  <c r="J588" i="1" s="1"/>
  <c r="I587" i="1"/>
  <c r="I586" i="1"/>
  <c r="I585" i="1"/>
  <c r="I584" i="1"/>
  <c r="I583" i="1"/>
  <c r="I582" i="1"/>
  <c r="I581" i="1"/>
  <c r="I580" i="1"/>
  <c r="I579" i="1"/>
  <c r="J579" i="1" s="1"/>
  <c r="M298" i="1"/>
  <c r="J591" i="1" l="1"/>
  <c r="M590" i="1" s="1"/>
  <c r="J594" i="1"/>
  <c r="M593" i="1" s="1"/>
  <c r="M588" i="1"/>
  <c r="J580" i="1"/>
  <c r="M579" i="1" s="1"/>
  <c r="I500" i="1"/>
  <c r="I499" i="1"/>
  <c r="I498" i="1"/>
  <c r="I497" i="1"/>
  <c r="I496" i="1"/>
  <c r="I495" i="1"/>
  <c r="I494" i="1"/>
  <c r="J494" i="1" s="1"/>
  <c r="I493" i="1"/>
  <c r="I492" i="1"/>
  <c r="I491" i="1"/>
  <c r="I490" i="1"/>
  <c r="I489" i="1"/>
  <c r="I488" i="1"/>
  <c r="I487" i="1"/>
  <c r="J487" i="1" s="1"/>
  <c r="I486" i="1"/>
  <c r="I485" i="1"/>
  <c r="I484" i="1"/>
  <c r="I483" i="1"/>
  <c r="I482" i="1"/>
  <c r="I481" i="1"/>
  <c r="I480" i="1"/>
  <c r="J480" i="1" s="1"/>
  <c r="J495" i="1" l="1"/>
  <c r="J481" i="1"/>
  <c r="J488" i="1"/>
  <c r="I17" i="1"/>
  <c r="I16" i="1"/>
  <c r="I15" i="1"/>
  <c r="I14" i="1"/>
  <c r="I13" i="1"/>
  <c r="I12" i="1"/>
  <c r="I11" i="1"/>
  <c r="J11" i="1" s="1"/>
  <c r="M480" i="1" l="1"/>
  <c r="J12" i="1"/>
  <c r="M11" i="1" s="1"/>
  <c r="I10" i="1"/>
  <c r="I9" i="1"/>
  <c r="I8" i="1"/>
  <c r="I7" i="1"/>
  <c r="I5" i="1"/>
  <c r="I4" i="1"/>
  <c r="J4" i="1" s="1"/>
  <c r="J5" i="1" l="1"/>
  <c r="M4" i="1" s="1"/>
  <c r="I31" i="1"/>
  <c r="I30" i="1"/>
  <c r="I29" i="1"/>
  <c r="I28" i="1"/>
  <c r="I27" i="1"/>
  <c r="I26" i="1"/>
  <c r="I25" i="1"/>
  <c r="J25" i="1" s="1"/>
  <c r="J26" i="1" l="1"/>
  <c r="M25" i="1" s="1"/>
  <c r="I424" i="1"/>
  <c r="J424" i="1" s="1"/>
  <c r="I437" i="1"/>
  <c r="I436" i="1"/>
  <c r="I435" i="1"/>
  <c r="I434" i="1"/>
  <c r="I433" i="1"/>
  <c r="I432" i="1"/>
  <c r="I431" i="1"/>
  <c r="J431" i="1" s="1"/>
  <c r="I430" i="1"/>
  <c r="I429" i="1"/>
  <c r="I428" i="1"/>
  <c r="I427" i="1"/>
  <c r="I426" i="1"/>
  <c r="I425" i="1"/>
  <c r="I423" i="1"/>
  <c r="I422" i="1"/>
  <c r="I421" i="1"/>
  <c r="I420" i="1"/>
  <c r="I419" i="1"/>
  <c r="I418" i="1"/>
  <c r="I417" i="1"/>
  <c r="J417" i="1" s="1"/>
  <c r="J425" i="1" l="1"/>
  <c r="J432" i="1"/>
  <c r="J418" i="1"/>
  <c r="I234" i="1"/>
  <c r="I233" i="1"/>
  <c r="I232" i="1"/>
  <c r="I231" i="1"/>
  <c r="I230" i="1"/>
  <c r="I229" i="1"/>
  <c r="I228" i="1"/>
  <c r="J228" i="1" s="1"/>
  <c r="I227" i="1"/>
  <c r="I226" i="1"/>
  <c r="I225" i="1"/>
  <c r="I224" i="1"/>
  <c r="I223" i="1"/>
  <c r="I222" i="1"/>
  <c r="I221" i="1"/>
  <c r="J221" i="1" s="1"/>
  <c r="I220" i="1"/>
  <c r="I219" i="1"/>
  <c r="I218" i="1"/>
  <c r="I217" i="1"/>
  <c r="I216" i="1"/>
  <c r="I215" i="1"/>
  <c r="I214" i="1"/>
  <c r="J214" i="1" s="1"/>
  <c r="J222" i="1" l="1"/>
  <c r="J215" i="1"/>
  <c r="M417" i="1"/>
  <c r="J229" i="1"/>
  <c r="I192" i="1"/>
  <c r="I191" i="1"/>
  <c r="I190" i="1"/>
  <c r="I189" i="1"/>
  <c r="I188" i="1"/>
  <c r="I187" i="1"/>
  <c r="I186" i="1"/>
  <c r="J186" i="1" s="1"/>
  <c r="I185" i="1"/>
  <c r="I184" i="1"/>
  <c r="I183" i="1"/>
  <c r="I182" i="1"/>
  <c r="I181" i="1"/>
  <c r="I180" i="1"/>
  <c r="I179" i="1"/>
  <c r="J179" i="1" s="1"/>
  <c r="I178" i="1"/>
  <c r="I177" i="1"/>
  <c r="I176" i="1"/>
  <c r="I175" i="1"/>
  <c r="I174" i="1"/>
  <c r="I173" i="1"/>
  <c r="I172" i="1"/>
  <c r="J172" i="1" s="1"/>
  <c r="M214" i="1" l="1"/>
  <c r="J187" i="1"/>
  <c r="J180" i="1"/>
  <c r="J173" i="1"/>
  <c r="I720" i="1"/>
  <c r="M172" i="1" l="1"/>
  <c r="I721" i="1"/>
  <c r="I722" i="1"/>
  <c r="I723" i="1"/>
  <c r="I724" i="1"/>
  <c r="J724" i="1" s="1"/>
  <c r="I726" i="1"/>
  <c r="J725" i="1" s="1"/>
  <c r="I727" i="1"/>
  <c r="I728" i="1"/>
  <c r="I729" i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J720" i="1"/>
  <c r="M735" i="1" l="1"/>
  <c r="M737" i="1"/>
  <c r="M733" i="1"/>
  <c r="M731" i="1"/>
  <c r="M724" i="1"/>
  <c r="J727" i="1"/>
  <c r="M727" i="1" s="1"/>
  <c r="J721" i="1"/>
  <c r="M720" i="1" s="1"/>
  <c r="O720" i="1" l="1"/>
  <c r="M576" i="1"/>
  <c r="M573" i="1"/>
  <c r="M564" i="1"/>
  <c r="O564" i="1" l="1"/>
  <c r="O579" i="1" l="1"/>
  <c r="M596" i="1" l="1"/>
  <c r="M614" i="1" l="1"/>
  <c r="M617" i="1"/>
  <c r="O596" i="1"/>
  <c r="M605" i="1"/>
  <c r="O605" i="1" l="1"/>
  <c r="M631" i="1" l="1"/>
  <c r="M629" i="1"/>
  <c r="M634" i="1"/>
  <c r="M620" i="1"/>
  <c r="O620" i="1" l="1"/>
  <c r="M648" i="1" l="1"/>
  <c r="M651" i="1"/>
  <c r="M637" i="1"/>
  <c r="M646" i="1"/>
  <c r="O637" i="1" l="1"/>
  <c r="M663" i="1" l="1"/>
  <c r="M654" i="1"/>
  <c r="M666" i="1"/>
  <c r="O654" i="1" l="1"/>
  <c r="M678" i="1" l="1"/>
  <c r="M683" i="1"/>
  <c r="M680" i="1"/>
  <c r="M669" i="1"/>
  <c r="O669" i="1" l="1"/>
  <c r="M697" i="1" l="1"/>
  <c r="M700" i="1"/>
  <c r="M695" i="1"/>
  <c r="M686" i="1"/>
  <c r="O686" i="1" l="1"/>
  <c r="M714" i="1" l="1"/>
  <c r="M712" i="1"/>
  <c r="M703" i="1"/>
  <c r="M717" i="1"/>
  <c r="O703" i="1" l="1"/>
  <c r="M81" i="1" l="1"/>
  <c r="M88" i="1"/>
  <c r="M67" i="1"/>
  <c r="M123" i="1"/>
  <c r="M459" i="1"/>
  <c r="M109" i="1"/>
  <c r="M116" i="1"/>
  <c r="M46" i="1"/>
  <c r="M18" i="1"/>
  <c r="M95" i="1"/>
  <c r="M60" i="1"/>
  <c r="M438" i="1"/>
  <c r="M522" i="1"/>
  <c r="M501" i="1"/>
  <c r="M543" i="1"/>
  <c r="M32" i="1"/>
  <c r="M74" i="1"/>
  <c r="M53" i="1"/>
  <c r="M354" i="1" l="1"/>
  <c r="M277" i="1"/>
  <c r="M312" i="1"/>
  <c r="M375" i="1"/>
  <c r="M256" i="1"/>
  <c r="M235" i="1"/>
  <c r="M130" i="1"/>
  <c r="M396" i="1"/>
  <c r="M193" i="1"/>
  <c r="M151" i="1"/>
</calcChain>
</file>

<file path=xl/sharedStrings.xml><?xml version="1.0" encoding="utf-8"?>
<sst xmlns="http://schemas.openxmlformats.org/spreadsheetml/2006/main" count="2759" uniqueCount="201">
  <si>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</si>
  <si>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</si>
  <si>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</si>
  <si>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</si>
  <si>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</si>
  <si>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</si>
  <si>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</si>
  <si>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</si>
  <si>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государственным учреждением государственного задания по каждому показателю</t>
  </si>
  <si>
    <t>Сводная оценка выполнения государственными учреждениями государственного задания по показателям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</si>
  <si>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</si>
  <si>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</si>
  <si>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</si>
  <si>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Ленинградское областное государственное автономное учреждение "Бокситогорский комплексный центр социального обслуживания населения"</t>
  </si>
  <si>
    <t>Предоставление социальных услуг гражданам в стационарной форме</t>
  </si>
  <si>
    <t>Услуга</t>
  </si>
  <si>
    <t>Показатель объема</t>
  </si>
  <si>
    <t>Численность граждан, получивших социальные услуги</t>
  </si>
  <si>
    <t>Чел.</t>
  </si>
  <si>
    <t>Показатель качества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</si>
  <si>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</si>
  <si>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</si>
  <si>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Количество нарушений санитарного законодательства в отчетном году, выявленных при проведении проверок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</si>
  <si>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</si>
  <si>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</si>
  <si>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</si>
  <si>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информации.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учреждения.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(сурдоперевода), оказание иных видов посторонней помощи.</t>
  </si>
  <si>
    <t>Предоставление социальных услуг гражданам в полустационарной форме</t>
  </si>
  <si>
    <t>Предоставление социальных услуг гражданам на дому</t>
  </si>
  <si>
    <t>Ленинградское областное государственное бюджетное учреждение "Волосовский комплексный центр социального обслуживания населения "Берегиня"</t>
  </si>
  <si>
    <t>Ленинградское областное государственное бюджетное учреждение "Волховский комплексный центр социального обслуживания населения "Береника"</t>
  </si>
  <si>
    <t>Ленинградское областное государственное автономное учреждение "Всеволожский комплексный центр социального обслуживания населения"</t>
  </si>
  <si>
    <t>Ленинградское областное государственное бюджетное учреждение "Выборгский комплексный центр социального обслуживания населения"</t>
  </si>
  <si>
    <t>Ленинградское областное государственное бюджетное учреждение "Кингисеппский социально-реабилитационный центр для несовершеннолетних"</t>
  </si>
  <si>
    <t>Ленинградское областное государственное бюджетное учреждение "Кингисеппский центр социального обслуживания граждан пожилого возраста и инвалидов"</t>
  </si>
  <si>
    <t>Ленинградское областное государственное бюджетное учреждение "Киришский комплексный центр социального обслуживания населения"</t>
  </si>
  <si>
    <t>Доля получателей социальных услуг, получающих социальные услуги, от общего числа нуждающихся в социальном обслуживании</t>
  </si>
  <si>
    <t>Ленинградское областное государственное автономное учреждение "Кировский комплексный центр социального обслуживания населения"</t>
  </si>
  <si>
    <t>Ленинградское областное государственное бюджетное учреждение "Лодейнопольский центр социального обслуживания населения "Возрождение"</t>
  </si>
  <si>
    <t>Ленинградское областное государственное автономное учреждение "Лужский комплексный центр социального обслуживания населения "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</si>
  <si>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информации.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учреждения.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(сурдоперевода), оказание иных видов посторонней помощи</t>
  </si>
  <si>
    <t>Ленинградское областное государственное бюджетное учреждение "Сланцевский центр социального обслуживания граждан пожилого возраста и инвалидов "Надежда"</t>
  </si>
  <si>
    <t>Ленинградское областное государственное бюджетное учреждение "Тосненский социально-реабилитационный центр для несовершеннолетних "Дельфиненок"</t>
  </si>
  <si>
    <t>Ленинградское областное государственное бюджетное учреждение "Тихвинский комплексный центр социального обслуживания населения"</t>
  </si>
  <si>
    <t>Предоставление социальных услуг гражданам  в стационарной форме социального обслуживания</t>
  </si>
  <si>
    <t>чел.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</si>
  <si>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</si>
  <si>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Ленинградское областное государственное стационарное бюджетное учреждение социального обслуживания "Вознесенский дом-интернат для престарелых и инвалидов"</t>
  </si>
  <si>
    <t>Ленинградское областное государственное стационарное бюджетное учреждение социального обслуживания "Волосовский психоневрологический интернат"</t>
  </si>
  <si>
    <t>Ленинградское областное государственное стационарное бюджетное учреждение социального обслуживания "Волховский психоневрологический интернат"</t>
  </si>
  <si>
    <t>Ленинградское областное государственное стационарное бюджетное учреждение социального обслуживания "Всеволожский дом-интернат для престарелых и инвалидов"</t>
  </si>
  <si>
    <t>Ленинградское областное государственное стационарное бюджетное учреждение социального обслуживания "Геронтологический центр Ленинградской области"</t>
  </si>
  <si>
    <t>Ленинградское областное государственное стационарное бюджетное учреждение социального обслуживания "Каменногорский дом-интернат для престарелых и инвалидов"</t>
  </si>
  <si>
    <t>Ленинградское областное государственное стационарное бюджетное учреждение социального обслуживания "Кингисеппский дом-интернат для престарелых и инвалидов"</t>
  </si>
  <si>
    <t>Ленинградское областное государственное стационарное бюджетное учреждение социального обслуживания "Кингисеппский психоневрологический интернат"</t>
  </si>
  <si>
    <t>Ленинградское областное государственное стационарное бюджетное учреждение социального обслуживания "Лодейнопольский специальный дом-интернат для престарелых и инвалидов"</t>
  </si>
  <si>
    <t>Ленинградское областное государственное стационарное бюджетное учреждение социального обслуживания "Лужский психоневрологический интернат"</t>
  </si>
  <si>
    <t>Ленинградское областное государственное бюджетное учреждение «Ленинградский областной многопрофильный реабилитационный центр для детей-инвалидов»</t>
  </si>
  <si>
    <t>Социальное обслуживание в полустационарной форме</t>
  </si>
  <si>
    <t>Ленинградское областное государственное бюджетное учреждение "Ленинградский областной дом-интернат ветеранов войны и труда"</t>
  </si>
  <si>
    <t>Ленинградское областное государственное стационарное бюджетное учреждение социального обслуживания "Сясьстройский психоневрологический интернат"</t>
  </si>
  <si>
    <t>Ленинградское областное государственное стационарное бюджетное учреждение социального обслуживания "Тихвинский дом-интернат для престарелых и инвалидов"</t>
  </si>
  <si>
    <t>Ленинградское областное государственное бюджетное учреждение "Приозерский комплексный центр социального обслуживания населения"</t>
  </si>
  <si>
    <t>Ленинградское областное государственное бюджетное учреждение "Подпорожский социально-реабилитационный центр для несовершеннолетних "Семья"</t>
  </si>
  <si>
    <t>Ленинградское областное государственное автономное учреждение "Ломоносовский комплексный центр социального обслуживания населения "Надежда"</t>
  </si>
  <si>
    <t>Ленинградское областное государственное бюджетное учреждение "Выборгский комплексный центр социального обслуживания населения  "Добро пожаловать!"</t>
  </si>
  <si>
    <t>Приложение 1</t>
  </si>
  <si>
    <t>Отчет об исполнения государственного задания учреждения, отчет руководителя, отчет по штатам</t>
  </si>
  <si>
    <t>Ленинградское областное государственное автономное учреждение "Сосновоборский многопрофильный реабилитационный центр"</t>
  </si>
  <si>
    <t>Допустимое (возможное) отклонение</t>
  </si>
  <si>
    <t>Сводная итоговая оценка</t>
  </si>
  <si>
    <t>Выполнено</t>
  </si>
  <si>
    <t>Ленинградское областное государственное бюджетное учреждение "Гатчинский реабилитационный центр для детей и подростков с ограниченными возможностями "Дарина"</t>
  </si>
  <si>
    <t>Ленинградское областное государственное бюджетное учреждение "Сланцевский социально-реабилитационный центр для несовершеннолетних "Мечта"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</si>
  <si>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</si>
  <si>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Среднегодовая численность воспитанников</t>
  </si>
  <si>
    <t>Доля воспитанников, для которых в полном объеме созданы условия, приближенные к семейным</t>
  </si>
  <si>
    <t>Доля воспитанников, находящихся на полном государственном обеспечении</t>
  </si>
  <si>
    <t>Доля воспитанников, охваченных услугой по присмотру и уходу</t>
  </si>
  <si>
    <t xml:space="preserve">Доля воспитанников совершивших правонарушение  </t>
  </si>
  <si>
    <t>Доля воспитанников, переданных на воспитание в семьи граждан</t>
  </si>
  <si>
    <t xml:space="preserve">Доля воспитанников, реализующих право на получение алиментов  </t>
  </si>
  <si>
    <t xml:space="preserve">Доля воспитанников, посещающих иные организации дополнительного образования, кружки и др.  </t>
  </si>
  <si>
    <t xml:space="preserve">Доля воспитанников, охваченных услугой по организации питания  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</si>
  <si>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</t>
  </si>
  <si>
    <t>Численность семей, получивших услуги</t>
  </si>
  <si>
    <t>ед.</t>
  </si>
  <si>
    <t>Доля укомплектованности штатными единицами по сопровождению замещающих семей</t>
  </si>
  <si>
    <t>Доля семей, усыновивших (удочеривших) или принявших под опеку (попечительство) ребенка, которым оказана услуга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</si>
  <si>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</si>
  <si>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Численность граждан, получивших услуги</t>
  </si>
  <si>
    <t>Доля укомплектованности штатными единицами по осуществлению постинтернатного сопровождения</t>
  </si>
  <si>
    <t>Доля выпускников, находящихся на постинтернатном сопровождении</t>
  </si>
  <si>
    <t>Государственное бюджетное учреждение Ленинградской области центр помощи для детей-сирот и детей, оставшихся без попечения родителей  "Выборгский ресурсный центр по содействию семейному устройству"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</si>
  <si>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</si>
  <si>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>Доля выпускников, находящихся на постинтернатном сопровождении и находящихся на государственном обеспечении</t>
  </si>
  <si>
    <t>Государственное бюджетное учреждение Ленинградской области центр помощи детям-сиротам и детям, оставшимся без попечения родителей «Ивангородский центр по содействию семейному воспитанию для детей с ограниченными возможностями здоровья»</t>
  </si>
  <si>
    <t>Государственное бюджетное учреждение Ленинградской области центр помощи для детей-сирот и детей, оставшихся без попечения родителей  "Каложицкий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</si>
  <si>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"Кингисеппский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</si>
  <si>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"Никольский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</si>
  <si>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"Свирьстройский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</si>
  <si>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"Сиверский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</si>
  <si>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"Тихвинский ресурсный центр по содействию семейному устройству"</t>
  </si>
  <si>
    <t>Государственное бюджетное учреждение Ленинградской области центр помощи для детей-сирот и детей, оставшихся без попечения родителей  "Толмачевский ресурсный центр по содействию семейному устройству"</t>
  </si>
  <si>
    <t>Г осударственное автономное профессиональное образовательное учреждение Ленинградской области «Мультицентр социальной и трудовой интеграции»</t>
  </si>
  <si>
    <t>Доля обучающихся, получивших свидетельство о профессии рабочего, должности служащего (не менее 50% от общего числа получающих образовательную услугу)</t>
  </si>
  <si>
    <t>У комплектование организации специалистами,. оказывающими образовательные услуги</t>
  </si>
  <si>
    <t>Наличие учебно-методических комплексов по реализуемым программам</t>
  </si>
  <si>
    <t>Количество человеко-часов</t>
  </si>
  <si>
    <t>Человеко­ час</t>
  </si>
  <si>
    <t>Организация проживания инвалидов и граждан с ограниченными возможностями здоровья (ОВЗ) в период обучения в нетиповом учреждении</t>
  </si>
  <si>
    <t>Количество человеко­ дней</t>
  </si>
  <si>
    <t>Отсутствие нарушений санитарного законодательства в отчетном году, выявленных при проведении проверок</t>
  </si>
  <si>
    <t>Удовлетворенность получателей социальных услуг в оказанных социальных услугах (по результатам анкетирования не менее 45% обучающихся)</t>
  </si>
  <si>
    <t>Организация сопровождаемого проживания инвалидов и лиц с ограниченными возможностями здоровья, получивших образовательную услугу в нетиповом учреждении</t>
  </si>
  <si>
    <t>Организация сопровождав мого проживания инвалидов и лиц с ограниченны ми возможностя ми здоровья, получивших образователь ную услугу в нетиповом учреждении, в том числе:</t>
  </si>
  <si>
    <t>Количество человеко­ дней всего</t>
  </si>
  <si>
    <t xml:space="preserve">Проживающих в арендованных квартирах </t>
  </si>
  <si>
    <t>Проживающих в учебно-тренировочном центре</t>
  </si>
  <si>
    <t>Укомплектование организации специалистами, сказывающими социальные услуги</t>
  </si>
  <si>
    <t>Доля выпускников, трудоустроенных по полученной (смежной) профессии</t>
  </si>
  <si>
    <t>консультация</t>
  </si>
  <si>
    <t>Оказание психолого-педагогического консультирования</t>
  </si>
  <si>
    <t>Доля получателей услуги, которые удовлетворены качеством оказанной услуги</t>
  </si>
  <si>
    <t>Доля получателей услуги, которые удовлетворены качеством оказанной услуги (по результатам анкетирования не менее 45%)</t>
  </si>
  <si>
    <t>Рассмотрение обращений обучающихся, их родителей (законных представителей), членов их семей, информирование и консультирование об их правах и необходимых действиях по защите их прав.</t>
  </si>
  <si>
    <t>Рассмотрение обращений обучающихся, их родителей (законных представителей), членов их семей, информирование и консультирование об их правах и необходимых действиях по защите этих прав</t>
  </si>
  <si>
    <t>СВОДНЫЙ ОТЧЕТ за 2024 год 
о фактическом исполнении государственных заданий
государственными бюджетными и автономными учреждениями в отчетном финансовом году
Комитет по социальной защите населения Ленинградской области</t>
  </si>
  <si>
    <t xml:space="preserve">Представление № 7 - 21-2024 от 13.02.2024г. Подпорожская городская прокуратура   Представление № 07-20-2024 от 24.05.2024г. Подпорожская городская прокуратура. </t>
  </si>
  <si>
    <t>Отчет о выполнении государственного задания учреждения, отчет руководителя</t>
  </si>
  <si>
    <t>отчет о численности граждан</t>
  </si>
  <si>
    <t>отчет руководителя</t>
  </si>
  <si>
    <t>Результаты анкетирования получателей социальных услуг</t>
  </si>
  <si>
    <t>Отчет руководителя</t>
  </si>
  <si>
    <t>Ленинградское областное государственное стационарное бюджетное учреждение социального обслуживания "Гатчинский дом реабилитационного проживания"</t>
  </si>
  <si>
    <t>Ленинградское областное государственное стационарное бюджетное учреждение социального обслуживания "Будогощский дом милосердия"</t>
  </si>
  <si>
    <t>Ленинградское областное государственное стационарное бюджетное учреждение социального обслуживания "Кировский дом реабилитационного проживания"</t>
  </si>
  <si>
    <t>Государственное бюджетное учреждение Ленинградской области центр помощи для детей-сирот и детей, оставшихся без попечения родителей  "Пикалевский ресурсный центр по содействию семейному устройству"</t>
  </si>
  <si>
    <t>Реализация адаптированных основных образовательных программ профессионального обучения в нетиповом учреждении</t>
  </si>
  <si>
    <t>Проживание в отделении «У чебное проживание» учреждения в период обучения в целях приобретения и развития навыков самообслуживания и социальной интеграции</t>
  </si>
  <si>
    <t>Сопровождение трудоустройства инвалидов и граждан с ограниченными возможностями здоровья, получивших образовательную услугу в нетиповом учреждении</t>
  </si>
  <si>
    <t>Системное взаимодействие специалистов учреждения с участниками трудовой деятельности (работодателем, выпускником, родителем\законным представителем, и иными участниками процесса) в период адаптации указанных лиц на рабочем месте</t>
  </si>
  <si>
    <t>Психолого-педагогическое консультирование инвалидов и лиц с ограниченными возможностями здоровья, членов их семей</t>
  </si>
  <si>
    <t xml:space="preserve">Оказание информационно-справочной поддержки граждан по вопросам инвалидности, социальной защиты, медико-социальной экспертизы и реабилитации, абилитации инвалидов </t>
  </si>
  <si>
    <t xml:space="preserve">Информационно-справочная поддержка граждан по вопросам инвалидности, социальной защиты, медико-социальной экспертизы и реабилитации, </t>
  </si>
  <si>
    <t xml:space="preserve">Реализация адаптированных основных образовательных программ профессионального обучения в нетиповом учреждении </t>
  </si>
  <si>
    <t>Реализация основных образовательных программ профессионального обучения, в том числе адаптированных, в нетиповом учреждении (Выборгский филиал ГАНПОУ ЛО «МЦ СиТИ»)</t>
  </si>
  <si>
    <t>Укомплектование организации специалистами, оказывающими образовательные услуги</t>
  </si>
  <si>
    <t xml:space="preserve">Наличие учебно-методических комплексов по реализуемым программам </t>
  </si>
  <si>
    <t>отсутствует дублирование голосовой информации текстовой информацией, надписями и/или световыми сигналами, информирование о предоставяемых социальных услуг с использованием русского жестового языка (сурдоперевода)</t>
  </si>
  <si>
    <t>предписание № 414 от 20.12.2024 года, выданное ТО Управления РПН по Ленинградской области в Выборгском районе</t>
  </si>
  <si>
    <t xml:space="preserve">Отсутствие соискателей на вакантные должности </t>
  </si>
  <si>
    <t>с 05.09.2024 по 28.10.2024 приостановлено оказание социальных услуг в отделениидневного прибывания Приказ ЛОГБУ "ЛО МРЦ" № 591 от 03.09.2024</t>
  </si>
  <si>
    <t>отделения частично оснащены знаками, выполненными рельефно-точечным шрифтом Брайля</t>
  </si>
  <si>
    <t>Востребованность в социальных услугах</t>
  </si>
  <si>
    <t xml:space="preserve">Изменение численности граждан, получивших социальные услуги, </t>
  </si>
  <si>
    <t>Отсутствие получателей социальных услуг за пределами</t>
  </si>
  <si>
    <t>Отделение частично оснащены знаками, выполненными рельефно-точечным шрифтом Брайля</t>
  </si>
  <si>
    <t>Отсутствие соискателей на вакантные должности</t>
  </si>
  <si>
    <t>Изменение численности граждан, получивших социальные услуги, по формам соц. Обслуживания</t>
  </si>
  <si>
    <t>В связи с конструкцией здания (постройка 1982 года) доступность маломобильных групп населения затруднена</t>
  </si>
  <si>
    <t>Изменение численности граждан, получивших социальные услуги, по формам соц.обслуживания</t>
  </si>
  <si>
    <t>Представление ТОУ РОСПОТРЕБНАДЗОР б/н от 24.09.2024 г</t>
  </si>
  <si>
    <t>Востребованность социальных услуг</t>
  </si>
  <si>
    <t xml:space="preserve">с 1 сентября 202 года воспитанники обучаютсяи проживают  в г. Пикалево в которой есть выбор кружков дополнительного образования. </t>
  </si>
  <si>
    <t>Поступление новых воспитанников</t>
  </si>
  <si>
    <t>Отсутствие претендентов на трудоустройство. Информация о вакантных ставках размещена на официальном сайте учреждения,  на стендах учреждения, на портале "Работа в России"</t>
  </si>
  <si>
    <t>Отклонение в связи с отсутствием нуждающихся получателей социальных услуг в сурдопереводе.</t>
  </si>
  <si>
    <t>Постановление Приозерской городской прокуратуры от 28.10.2024 № 01-05-2024</t>
  </si>
  <si>
    <t>В связи с конструкцией здания (постройка 1971 года) отсутствует возможность оборудовать лифт</t>
  </si>
  <si>
    <t>Паспорт доступности для инвалидов и других маломобильных групп населения</t>
  </si>
  <si>
    <t>Перевыполнение в связи с зачислением несовершеннолетних детей из многодетных семей, большое количество зачислений по ходатайству органов опеки и попечительства</t>
  </si>
  <si>
    <t xml:space="preserve">     РОСПОТРЕБНАДЗОР В стационарной группе с временным пребыванием в возрасте с 3-х до 7 лет мебель – стульчики, тумбачки, мойка имеет дефекты покрытия (отшелушивание, сколы и т.д.); в  стационарной группе с временным пребыванием в возрасте от 8 лет до 17 лет  мебель – стулья, шкаф, тумбочки, кровати имеет дефекты покрытия (отшелушивание, сколы и т.д.) 11 Санитарное состояние  группы стационарного пребывания с временным проживанием. 2 Проведение дополнительных лабораторных исследований  проб готовых блюд  (компот из свежих плодов)   Предписание исполнено, замечания  устранены </t>
  </si>
  <si>
    <t xml:space="preserve">1. РОСПОТРЕБНАДЗОР          В группе полустационарного пребывания «Малыш» потолок имеет следы протечек. Замечание устранено </t>
  </si>
  <si>
    <t>Частичное отсутствуе дублирование голосовой информации текстовой информацией, надписями и/или световыми сигналами</t>
  </si>
  <si>
    <t>Комиссия по делам несовершеннолетних за правонарушения.</t>
  </si>
  <si>
    <t>Отсутствие обратившихся за услугой</t>
  </si>
  <si>
    <t>Заняты все штатные единицы</t>
  </si>
  <si>
    <t>Увеличение воспитанников в семьи граждан.</t>
  </si>
  <si>
    <t>Количество обратившихся семей</t>
  </si>
  <si>
    <t>Показатель утвержден в Региональном перечне (классификатор) государственных (муниципальных) услуг и работ Ленинградской области, утвержденным распоряжением Правительства Ленинградской области от 29 декабря 2017 года № 758-р</t>
  </si>
  <si>
    <t>Устройство братьев и сестер в одну семью</t>
  </si>
  <si>
    <t>Организована работа с судебными приставами для реализации прав воспитанников</t>
  </si>
  <si>
    <t>Изменение состава воспитанников, дети по соглашению и сироты</t>
  </si>
  <si>
    <t>В связи с приобретением автобуса, стало возможным передвижение на большие растояния</t>
  </si>
  <si>
    <t xml:space="preserve">Фактическое количество воститаников </t>
  </si>
  <si>
    <t>Фактичекое обращение семей</t>
  </si>
  <si>
    <t>Увеличение количества обратившихся за услугой</t>
  </si>
  <si>
    <t>Увеличение количества воспитанников, посещающих кружки</t>
  </si>
  <si>
    <t xml:space="preserve">Изменение количества выпускников, обратившизся за услугой </t>
  </si>
  <si>
    <t xml:space="preserve">Отказ  выпускников от услуги </t>
  </si>
  <si>
    <t>Отсутствие претендентов на вакантные должности</t>
  </si>
  <si>
    <t>Заполнены все штатные единицы</t>
  </si>
  <si>
    <t xml:space="preserve">Отсутствие семей готовых принять на воспитание </t>
  </si>
  <si>
    <t>Изменение возрастной группы воспитанников, увеличение воспитанников до 7 лет</t>
  </si>
  <si>
    <t>Количество обратившихся семей и изъявивших желание принять на воспитание</t>
  </si>
  <si>
    <t>Отсутствует дублирование голосовой информации текстовой информацией, надписями и/или световыми сигналами</t>
  </si>
  <si>
    <t>Отсутствие информации 
опредоставляемых социальных 
услугах с использованием 
русского жестового языка</t>
  </si>
  <si>
    <t>Отсутствие ремонтных  работ, связанных с формированием доступной среды</t>
  </si>
  <si>
    <t>Частичное дублирование текстовых сообщений голосовыми сообщениями</t>
  </si>
  <si>
    <t>Постановление от 25.03.2024 № 47-12-19-24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</si>
</sst>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 applyBorder="0"/>
  </cellStyleXfs>
  <cellXfs count="113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0" xfId="0" applyFont="1" applyFill="1" applyBorder="1" applyAlignment="1"/>
    <xf numFmtId="0" fontId="1" fillId="2" borderId="1" xfId="0" applyFont="1" applyFill="1" applyBorder="1" applyAlignment="1" applyProtection="1">
      <alignment horizontal="justify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</xf>
    <xf numFmtId="164" fontId="1" fillId="2" borderId="1" xfId="1" applyNumberFormat="1" applyFont="1" applyFill="1" applyBorder="1" applyAlignment="1" applyProtection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1" applyNumberFormat="1" applyFont="1" applyFill="1" applyBorder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6" xfId="0" applyNumberFormat="1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>
      <alignment horizontal="center" vertical="top" wrapText="1"/>
    </xf>
    <xf numFmtId="2" fontId="1" fillId="2" borderId="1" xfId="1" applyNumberFormat="1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/>
    <xf numFmtId="0" fontId="15" fillId="2" borderId="0" xfId="0" applyFont="1" applyFill="1" applyBorder="1" applyAlignment="1" applyProtection="1">
      <protection locked="0"/>
    </xf>
    <xf numFmtId="0" fontId="15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3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 applyProtection="1">
      <alignment horizontal="center" vertical="top" wrapText="1"/>
    </xf>
    <xf numFmtId="164" fontId="1" fillId="2" borderId="3" xfId="0" applyNumberFormat="1" applyFont="1" applyFill="1" applyBorder="1" applyAlignment="1" applyProtection="1">
      <alignment horizontal="center" vertical="top" wrapText="1"/>
    </xf>
    <xf numFmtId="164" fontId="1" fillId="2" borderId="4" xfId="0" applyNumberFormat="1" applyFont="1" applyFill="1" applyBorder="1" applyAlignment="1" applyProtection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1" fontId="10" fillId="2" borderId="6" xfId="0" applyNumberFormat="1" applyFont="1" applyFill="1" applyBorder="1" applyAlignment="1" applyProtection="1">
      <alignment horizontal="center" vertical="top"/>
      <protection locked="0"/>
    </xf>
    <xf numFmtId="1" fontId="10" fillId="2" borderId="7" xfId="0" applyNumberFormat="1" applyFont="1" applyFill="1" applyBorder="1" applyAlignment="1" applyProtection="1">
      <alignment horizontal="center" vertical="top"/>
      <protection locked="0"/>
    </xf>
    <xf numFmtId="1" fontId="10" fillId="2" borderId="8" xfId="0" applyNumberFormat="1" applyFont="1" applyFill="1" applyBorder="1" applyAlignment="1" applyProtection="1">
      <alignment horizontal="center" vertical="top"/>
      <protection locked="0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3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3" xfId="0" applyNumberFormat="1" applyFont="1" applyFill="1" applyBorder="1" applyAlignment="1" applyProtection="1">
      <alignment horizontal="center" vertical="top"/>
      <protection locked="0"/>
    </xf>
    <xf numFmtId="164" fontId="1" fillId="2" borderId="4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top"/>
      <protection locked="0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164" fontId="9" fillId="2" borderId="1" xfId="0" applyNumberFormat="1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</xf>
    <xf numFmtId="164" fontId="9" fillId="2" borderId="2" xfId="0" applyNumberFormat="1" applyFont="1" applyFill="1" applyBorder="1" applyAlignment="1" applyProtection="1">
      <alignment horizontal="center" vertical="top" wrapText="1"/>
    </xf>
    <xf numFmtId="164" fontId="9" fillId="2" borderId="3" xfId="0" applyNumberFormat="1" applyFont="1" applyFill="1" applyBorder="1" applyAlignment="1" applyProtection="1">
      <alignment horizontal="center" vertical="top" wrapText="1"/>
    </xf>
    <xf numFmtId="164" fontId="9" fillId="2" borderId="4" xfId="0" applyNumberFormat="1" applyFont="1" applyFill="1" applyBorder="1" applyAlignment="1" applyProtection="1">
      <alignment horizontal="center" vertical="top" wrapText="1"/>
    </xf>
    <xf numFmtId="164" fontId="14" fillId="2" borderId="1" xfId="0" applyNumberFormat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 applyProtection="1">
      <alignment horizontal="center" vertical="top"/>
      <protection locked="0"/>
    </xf>
    <xf numFmtId="1" fontId="10" fillId="2" borderId="3" xfId="0" applyNumberFormat="1" applyFont="1" applyFill="1" applyBorder="1" applyAlignment="1" applyProtection="1">
      <alignment horizontal="center" vertical="top"/>
      <protection locked="0"/>
    </xf>
    <xf numFmtId="1" fontId="10" fillId="2" borderId="4" xfId="0" applyNumberFormat="1" applyFont="1" applyFill="1" applyBorder="1" applyAlignment="1" applyProtection="1">
      <alignment horizontal="center" vertical="top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2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2"/>
  <sheetViews>
    <sheetView tabSelected="1" topLeftCell="A706" zoomScale="80" zoomScaleNormal="80" zoomScaleSheetLayoutView="100" workbookViewId="0">
      <selection activeCell="K721" sqref="K721"/>
    </sheetView>
  </sheetViews>
  <sheetFormatPr defaultRowHeight="15" x14ac:dyDescent="0.25"/>
  <cols>
    <col min="1" max="1" width="18.140625" style="109" customWidth="1"/>
    <col min="2" max="2" width="20.28515625" style="109" customWidth="1"/>
    <col min="3" max="3" width="10.5703125" style="109" customWidth="1"/>
    <col min="4" max="4" width="9.7109375" style="110" customWidth="1"/>
    <col min="5" max="5" width="56.28515625" style="110" customWidth="1"/>
    <col min="6" max="6" width="11.140625" style="109" customWidth="1"/>
    <col min="7" max="7" width="13.5703125" style="109" customWidth="1"/>
    <col min="8" max="8" width="10" style="109" customWidth="1"/>
    <col min="9" max="9" width="13.7109375" style="109" customWidth="1"/>
    <col min="10" max="10" width="16.7109375" style="109" customWidth="1"/>
    <col min="11" max="11" width="29.28515625" style="109" customWidth="1"/>
    <col min="12" max="12" width="13" style="109" customWidth="1"/>
    <col min="13" max="13" width="12.42578125" style="111" customWidth="1"/>
    <col min="14" max="14" width="11.28515625" style="112" customWidth="1"/>
    <col min="15" max="15" width="13.140625" style="112" customWidth="1"/>
    <col min="16" max="16" width="26" style="6" customWidth="1"/>
    <col min="17" max="16384" width="9.140625" style="6"/>
  </cols>
  <sheetData>
    <row r="1" spans="1:15" ht="15.75" x14ac:dyDescent="0.25">
      <c r="A1" s="92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69" customHeight="1" x14ac:dyDescent="0.25">
      <c r="A2" s="93" t="s">
        <v>127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96" x14ac:dyDescent="0.25">
      <c r="A3" s="94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9</v>
      </c>
      <c r="K3" s="94" t="s">
        <v>10</v>
      </c>
      <c r="L3" s="94" t="s">
        <v>11</v>
      </c>
      <c r="M3" s="95" t="s">
        <v>70</v>
      </c>
      <c r="N3" s="94" t="s">
        <v>69</v>
      </c>
      <c r="O3" s="95" t="s">
        <v>12</v>
      </c>
    </row>
    <row r="4" spans="1:15" ht="36" customHeight="1" x14ac:dyDescent="0.25">
      <c r="A4" s="44" t="s">
        <v>135</v>
      </c>
      <c r="B4" s="44" t="s">
        <v>44</v>
      </c>
      <c r="C4" s="44" t="s">
        <v>15</v>
      </c>
      <c r="D4" s="35" t="s">
        <v>16</v>
      </c>
      <c r="E4" s="9" t="s">
        <v>17</v>
      </c>
      <c r="F4" s="35" t="s">
        <v>45</v>
      </c>
      <c r="G4" s="11">
        <v>309</v>
      </c>
      <c r="H4" s="1">
        <v>304</v>
      </c>
      <c r="I4" s="40">
        <f>H4/G4*100</f>
        <v>98.381877022653725</v>
      </c>
      <c r="J4" s="40">
        <f>I4</f>
        <v>98.381877022653725</v>
      </c>
      <c r="K4" s="40"/>
      <c r="L4" s="10"/>
      <c r="M4" s="68">
        <f>AVERAGE(J4:J10)</f>
        <v>98.713438511326871</v>
      </c>
      <c r="N4" s="45">
        <v>5</v>
      </c>
      <c r="O4" s="45" t="s">
        <v>71</v>
      </c>
    </row>
    <row r="5" spans="1:15" ht="36" x14ac:dyDescent="0.25">
      <c r="A5" s="44"/>
      <c r="B5" s="44"/>
      <c r="C5" s="44"/>
      <c r="D5" s="35" t="s">
        <v>19</v>
      </c>
      <c r="E5" s="9" t="s">
        <v>20</v>
      </c>
      <c r="F5" s="35" t="s">
        <v>21</v>
      </c>
      <c r="G5" s="39">
        <v>100</v>
      </c>
      <c r="H5" s="1">
        <v>100</v>
      </c>
      <c r="I5" s="40">
        <f>H5/G5*100</f>
        <v>100</v>
      </c>
      <c r="J5" s="68">
        <f>AVERAGE(I5:I10)</f>
        <v>99.045000000000002</v>
      </c>
      <c r="K5" s="40"/>
      <c r="L5" s="10"/>
      <c r="M5" s="68"/>
      <c r="N5" s="45"/>
      <c r="O5" s="45"/>
    </row>
    <row r="6" spans="1:15" ht="24" x14ac:dyDescent="0.25">
      <c r="A6" s="44"/>
      <c r="B6" s="44"/>
      <c r="C6" s="44"/>
      <c r="D6" s="35" t="s">
        <v>19</v>
      </c>
      <c r="E6" s="9" t="s">
        <v>22</v>
      </c>
      <c r="F6" s="35" t="s">
        <v>21</v>
      </c>
      <c r="G6" s="39">
        <v>0</v>
      </c>
      <c r="H6" s="1">
        <v>0</v>
      </c>
      <c r="I6" s="40">
        <v>100</v>
      </c>
      <c r="J6" s="68"/>
      <c r="K6" s="96"/>
      <c r="L6" s="40"/>
      <c r="M6" s="68"/>
      <c r="N6" s="45"/>
      <c r="O6" s="45"/>
    </row>
    <row r="7" spans="1:15" ht="24" x14ac:dyDescent="0.25">
      <c r="A7" s="44"/>
      <c r="B7" s="44"/>
      <c r="C7" s="44"/>
      <c r="D7" s="35" t="s">
        <v>19</v>
      </c>
      <c r="E7" s="9" t="s">
        <v>23</v>
      </c>
      <c r="F7" s="35" t="s">
        <v>21</v>
      </c>
      <c r="G7" s="39">
        <v>100</v>
      </c>
      <c r="H7" s="1">
        <v>100</v>
      </c>
      <c r="I7" s="40">
        <f t="shared" ref="I7:I12" si="0">H7/G7*100</f>
        <v>100</v>
      </c>
      <c r="J7" s="68"/>
      <c r="K7" s="40"/>
      <c r="L7" s="10"/>
      <c r="M7" s="68"/>
      <c r="N7" s="45"/>
      <c r="O7" s="45"/>
    </row>
    <row r="8" spans="1:15" ht="72" x14ac:dyDescent="0.25">
      <c r="A8" s="44"/>
      <c r="B8" s="44"/>
      <c r="C8" s="44"/>
      <c r="D8" s="35" t="s">
        <v>19</v>
      </c>
      <c r="E8" s="9" t="s">
        <v>24</v>
      </c>
      <c r="F8" s="35" t="s">
        <v>21</v>
      </c>
      <c r="G8" s="39">
        <v>100</v>
      </c>
      <c r="H8" s="1">
        <v>95.27</v>
      </c>
      <c r="I8" s="40">
        <f t="shared" si="0"/>
        <v>95.27</v>
      </c>
      <c r="J8" s="68"/>
      <c r="K8" s="40" t="s">
        <v>166</v>
      </c>
      <c r="L8" s="10"/>
      <c r="M8" s="68"/>
      <c r="N8" s="45"/>
      <c r="O8" s="45"/>
    </row>
    <row r="9" spans="1:15" ht="48" x14ac:dyDescent="0.25">
      <c r="A9" s="44"/>
      <c r="B9" s="44"/>
      <c r="C9" s="44"/>
      <c r="D9" s="35" t="s">
        <v>19</v>
      </c>
      <c r="E9" s="9" t="s">
        <v>25</v>
      </c>
      <c r="F9" s="35" t="s">
        <v>21</v>
      </c>
      <c r="G9" s="39">
        <v>100</v>
      </c>
      <c r="H9" s="1">
        <v>100</v>
      </c>
      <c r="I9" s="40">
        <f t="shared" si="0"/>
        <v>100</v>
      </c>
      <c r="J9" s="68"/>
      <c r="K9" s="40"/>
      <c r="L9" s="10"/>
      <c r="M9" s="68"/>
      <c r="N9" s="45"/>
      <c r="O9" s="45"/>
    </row>
    <row r="10" spans="1:15" ht="204" x14ac:dyDescent="0.25">
      <c r="A10" s="44"/>
      <c r="B10" s="44"/>
      <c r="C10" s="44"/>
      <c r="D10" s="35" t="s">
        <v>19</v>
      </c>
      <c r="E10" s="9" t="s">
        <v>46</v>
      </c>
      <c r="F10" s="35" t="s">
        <v>21</v>
      </c>
      <c r="G10" s="39">
        <v>100</v>
      </c>
      <c r="H10" s="1">
        <v>99</v>
      </c>
      <c r="I10" s="40">
        <f t="shared" si="0"/>
        <v>99</v>
      </c>
      <c r="J10" s="68"/>
      <c r="K10" s="40"/>
      <c r="L10" s="10"/>
      <c r="M10" s="68"/>
      <c r="N10" s="45"/>
      <c r="O10" s="45"/>
    </row>
    <row r="11" spans="1:15" ht="24" customHeight="1" x14ac:dyDescent="0.25">
      <c r="A11" s="44" t="s">
        <v>47</v>
      </c>
      <c r="B11" s="44" t="s">
        <v>44</v>
      </c>
      <c r="C11" s="44" t="s">
        <v>15</v>
      </c>
      <c r="D11" s="35" t="s">
        <v>16</v>
      </c>
      <c r="E11" s="9" t="s">
        <v>17</v>
      </c>
      <c r="F11" s="35" t="s">
        <v>45</v>
      </c>
      <c r="G11" s="11">
        <v>194</v>
      </c>
      <c r="H11" s="1">
        <v>194</v>
      </c>
      <c r="I11" s="40">
        <f t="shared" si="0"/>
        <v>100</v>
      </c>
      <c r="J11" s="40">
        <f>I11</f>
        <v>100</v>
      </c>
      <c r="K11" s="40"/>
      <c r="L11" s="10" t="s">
        <v>129</v>
      </c>
      <c r="M11" s="55">
        <f>AVERAGE(J11:J17)</f>
        <v>99.033333333333331</v>
      </c>
      <c r="N11" s="45">
        <v>5</v>
      </c>
      <c r="O11" s="45" t="s">
        <v>71</v>
      </c>
    </row>
    <row r="12" spans="1:15" ht="36" x14ac:dyDescent="0.25">
      <c r="A12" s="44"/>
      <c r="B12" s="44"/>
      <c r="C12" s="44"/>
      <c r="D12" s="35" t="s">
        <v>19</v>
      </c>
      <c r="E12" s="9" t="s">
        <v>20</v>
      </c>
      <c r="F12" s="35" t="s">
        <v>21</v>
      </c>
      <c r="G12" s="39">
        <v>100</v>
      </c>
      <c r="H12" s="1">
        <v>100</v>
      </c>
      <c r="I12" s="40">
        <f t="shared" si="0"/>
        <v>100</v>
      </c>
      <c r="J12" s="55">
        <f>AVERAGE(I12:I17)</f>
        <v>98.066666666666663</v>
      </c>
      <c r="K12" s="40"/>
      <c r="L12" s="10" t="s">
        <v>130</v>
      </c>
      <c r="M12" s="56"/>
      <c r="N12" s="45"/>
      <c r="O12" s="45"/>
    </row>
    <row r="13" spans="1:15" ht="24" x14ac:dyDescent="0.25">
      <c r="A13" s="44"/>
      <c r="B13" s="44"/>
      <c r="C13" s="44"/>
      <c r="D13" s="35" t="s">
        <v>19</v>
      </c>
      <c r="E13" s="9" t="s">
        <v>22</v>
      </c>
      <c r="F13" s="35" t="s">
        <v>21</v>
      </c>
      <c r="G13" s="39">
        <v>0</v>
      </c>
      <c r="H13" s="1">
        <v>0</v>
      </c>
      <c r="I13" s="40">
        <f>IF(H13=0,100,IF(H13=10,90,IF(H13=25,75,IF(H13=45,55,IF(H13=70,30,IF(H13&gt;100,0,0))))))</f>
        <v>100</v>
      </c>
      <c r="J13" s="56"/>
      <c r="K13" s="40"/>
      <c r="L13" s="10" t="s">
        <v>131</v>
      </c>
      <c r="M13" s="56"/>
      <c r="N13" s="45"/>
      <c r="O13" s="45"/>
    </row>
    <row r="14" spans="1:15" ht="60" x14ac:dyDescent="0.25">
      <c r="A14" s="44"/>
      <c r="B14" s="44"/>
      <c r="C14" s="44"/>
      <c r="D14" s="35" t="s">
        <v>19</v>
      </c>
      <c r="E14" s="9" t="s">
        <v>23</v>
      </c>
      <c r="F14" s="35" t="s">
        <v>21</v>
      </c>
      <c r="G14" s="39">
        <v>100</v>
      </c>
      <c r="H14" s="1">
        <v>100</v>
      </c>
      <c r="I14" s="40">
        <f t="shared" ref="I14:I19" si="1">H14/G14*100</f>
        <v>100</v>
      </c>
      <c r="J14" s="56"/>
      <c r="K14" s="40"/>
      <c r="L14" s="10" t="s">
        <v>132</v>
      </c>
      <c r="M14" s="56"/>
      <c r="N14" s="45"/>
      <c r="O14" s="45"/>
    </row>
    <row r="15" spans="1:15" ht="24" x14ac:dyDescent="0.25">
      <c r="A15" s="44"/>
      <c r="B15" s="44"/>
      <c r="C15" s="44"/>
      <c r="D15" s="35" t="s">
        <v>19</v>
      </c>
      <c r="E15" s="9" t="s">
        <v>24</v>
      </c>
      <c r="F15" s="35" t="s">
        <v>21</v>
      </c>
      <c r="G15" s="39">
        <v>100</v>
      </c>
      <c r="H15" s="1">
        <v>98.4</v>
      </c>
      <c r="I15" s="40">
        <f t="shared" si="1"/>
        <v>98.4</v>
      </c>
      <c r="J15" s="56"/>
      <c r="K15" s="40"/>
      <c r="L15" s="10" t="s">
        <v>131</v>
      </c>
      <c r="M15" s="56"/>
      <c r="N15" s="45"/>
      <c r="O15" s="45"/>
    </row>
    <row r="16" spans="1:15" ht="48" x14ac:dyDescent="0.25">
      <c r="A16" s="44"/>
      <c r="B16" s="44"/>
      <c r="C16" s="44"/>
      <c r="D16" s="35" t="s">
        <v>19</v>
      </c>
      <c r="E16" s="9" t="s">
        <v>25</v>
      </c>
      <c r="F16" s="35" t="s">
        <v>21</v>
      </c>
      <c r="G16" s="39">
        <v>100</v>
      </c>
      <c r="H16" s="1">
        <v>100</v>
      </c>
      <c r="I16" s="40">
        <f t="shared" si="1"/>
        <v>100</v>
      </c>
      <c r="J16" s="56"/>
      <c r="K16" s="40"/>
      <c r="L16" s="10" t="s">
        <v>131</v>
      </c>
      <c r="M16" s="56"/>
      <c r="N16" s="45"/>
      <c r="O16" s="45"/>
    </row>
    <row r="17" spans="1:15" ht="204" x14ac:dyDescent="0.25">
      <c r="A17" s="44"/>
      <c r="B17" s="44"/>
      <c r="C17" s="44"/>
      <c r="D17" s="35" t="s">
        <v>19</v>
      </c>
      <c r="E17" s="9" t="s">
        <v>46</v>
      </c>
      <c r="F17" s="35" t="s">
        <v>21</v>
      </c>
      <c r="G17" s="39">
        <v>100</v>
      </c>
      <c r="H17" s="1">
        <v>90</v>
      </c>
      <c r="I17" s="40">
        <f t="shared" si="1"/>
        <v>90</v>
      </c>
      <c r="J17" s="57"/>
      <c r="K17" s="40" t="s">
        <v>197</v>
      </c>
      <c r="L17" s="10" t="s">
        <v>133</v>
      </c>
      <c r="M17" s="57"/>
      <c r="N17" s="45"/>
      <c r="O17" s="45"/>
    </row>
    <row r="18" spans="1:15" ht="24" x14ac:dyDescent="0.25">
      <c r="A18" s="44" t="s">
        <v>48</v>
      </c>
      <c r="B18" s="44" t="s">
        <v>44</v>
      </c>
      <c r="C18" s="44" t="s">
        <v>15</v>
      </c>
      <c r="D18" s="35" t="s">
        <v>16</v>
      </c>
      <c r="E18" s="9" t="s">
        <v>17</v>
      </c>
      <c r="F18" s="35" t="s">
        <v>45</v>
      </c>
      <c r="G18" s="11">
        <v>153</v>
      </c>
      <c r="H18" s="1">
        <v>150</v>
      </c>
      <c r="I18" s="2">
        <f t="shared" si="1"/>
        <v>98.039215686274503</v>
      </c>
      <c r="J18" s="2">
        <f>I18</f>
        <v>98.039215686274503</v>
      </c>
      <c r="K18" s="41"/>
      <c r="L18" s="60" t="s">
        <v>67</v>
      </c>
      <c r="M18" s="77">
        <f>AVERAGE(J18:J24)</f>
        <v>97.81377450980392</v>
      </c>
      <c r="N18" s="45">
        <v>5</v>
      </c>
      <c r="O18" s="45" t="s">
        <v>71</v>
      </c>
    </row>
    <row r="19" spans="1:15" ht="36" x14ac:dyDescent="0.25">
      <c r="A19" s="44"/>
      <c r="B19" s="44"/>
      <c r="C19" s="44"/>
      <c r="D19" s="35" t="s">
        <v>19</v>
      </c>
      <c r="E19" s="9" t="s">
        <v>20</v>
      </c>
      <c r="F19" s="35" t="s">
        <v>21</v>
      </c>
      <c r="G19" s="39">
        <v>100</v>
      </c>
      <c r="H19" s="1">
        <v>100</v>
      </c>
      <c r="I19" s="2">
        <f t="shared" si="1"/>
        <v>100</v>
      </c>
      <c r="J19" s="72">
        <f>AVERAGE(I19:I24)</f>
        <v>97.588333333333324</v>
      </c>
      <c r="K19" s="41"/>
      <c r="L19" s="61"/>
      <c r="M19" s="77"/>
      <c r="N19" s="45"/>
      <c r="O19" s="45"/>
    </row>
    <row r="20" spans="1:15" ht="24" x14ac:dyDescent="0.25">
      <c r="A20" s="44"/>
      <c r="B20" s="44"/>
      <c r="C20" s="44"/>
      <c r="D20" s="35" t="s">
        <v>19</v>
      </c>
      <c r="E20" s="9" t="s">
        <v>22</v>
      </c>
      <c r="F20" s="35" t="s">
        <v>21</v>
      </c>
      <c r="G20" s="39">
        <v>0</v>
      </c>
      <c r="H20" s="1">
        <v>0</v>
      </c>
      <c r="I20" s="2">
        <f>IF(H20=0,100,IF(H20=10,90,IF(H20=25,75,IF(H20=45,55,IF(H20=70,30,IF(H20&gt;100,0,0))))))</f>
        <v>100</v>
      </c>
      <c r="J20" s="73"/>
      <c r="K20" s="41"/>
      <c r="L20" s="61"/>
      <c r="M20" s="77"/>
      <c r="N20" s="45"/>
      <c r="O20" s="45"/>
    </row>
    <row r="21" spans="1:15" ht="24" x14ac:dyDescent="0.25">
      <c r="A21" s="44"/>
      <c r="B21" s="44"/>
      <c r="C21" s="44"/>
      <c r="D21" s="35" t="s">
        <v>19</v>
      </c>
      <c r="E21" s="9" t="s">
        <v>23</v>
      </c>
      <c r="F21" s="35" t="s">
        <v>21</v>
      </c>
      <c r="G21" s="39">
        <v>100</v>
      </c>
      <c r="H21" s="1">
        <v>100</v>
      </c>
      <c r="I21" s="2">
        <f t="shared" ref="I21:I24" si="2">H21/G21*100</f>
        <v>100</v>
      </c>
      <c r="J21" s="73"/>
      <c r="K21" s="41"/>
      <c r="L21" s="61"/>
      <c r="M21" s="77"/>
      <c r="N21" s="45"/>
      <c r="O21" s="45"/>
    </row>
    <row r="22" spans="1:15" ht="72" x14ac:dyDescent="0.25">
      <c r="A22" s="44"/>
      <c r="B22" s="44"/>
      <c r="C22" s="44"/>
      <c r="D22" s="35" t="s">
        <v>19</v>
      </c>
      <c r="E22" s="9" t="s">
        <v>24</v>
      </c>
      <c r="F22" s="35" t="s">
        <v>21</v>
      </c>
      <c r="G22" s="39">
        <v>100</v>
      </c>
      <c r="H22" s="1">
        <v>95.53</v>
      </c>
      <c r="I22" s="2">
        <f t="shared" si="2"/>
        <v>95.53</v>
      </c>
      <c r="J22" s="73"/>
      <c r="K22" s="41" t="s">
        <v>166</v>
      </c>
      <c r="L22" s="61"/>
      <c r="M22" s="77"/>
      <c r="N22" s="45"/>
      <c r="O22" s="45"/>
    </row>
    <row r="23" spans="1:15" ht="48" x14ac:dyDescent="0.25">
      <c r="A23" s="44"/>
      <c r="B23" s="44"/>
      <c r="C23" s="44"/>
      <c r="D23" s="35" t="s">
        <v>19</v>
      </c>
      <c r="E23" s="9" t="s">
        <v>25</v>
      </c>
      <c r="F23" s="35" t="s">
        <v>21</v>
      </c>
      <c r="G23" s="39">
        <v>100</v>
      </c>
      <c r="H23" s="1">
        <v>100</v>
      </c>
      <c r="I23" s="2">
        <f t="shared" si="2"/>
        <v>100</v>
      </c>
      <c r="J23" s="73"/>
      <c r="K23" s="41"/>
      <c r="L23" s="61"/>
      <c r="M23" s="77"/>
      <c r="N23" s="45"/>
      <c r="O23" s="45"/>
    </row>
    <row r="24" spans="1:15" ht="192" customHeight="1" x14ac:dyDescent="0.25">
      <c r="A24" s="44"/>
      <c r="B24" s="44"/>
      <c r="C24" s="44"/>
      <c r="D24" s="35" t="s">
        <v>19</v>
      </c>
      <c r="E24" s="9" t="s">
        <v>46</v>
      </c>
      <c r="F24" s="35" t="s">
        <v>21</v>
      </c>
      <c r="G24" s="39">
        <v>100</v>
      </c>
      <c r="H24" s="1">
        <v>90</v>
      </c>
      <c r="I24" s="2">
        <f t="shared" si="2"/>
        <v>90</v>
      </c>
      <c r="J24" s="74"/>
      <c r="K24" s="41" t="s">
        <v>198</v>
      </c>
      <c r="L24" s="62"/>
      <c r="M24" s="77"/>
      <c r="N24" s="45"/>
      <c r="O24" s="45"/>
    </row>
    <row r="25" spans="1:15" ht="36" customHeight="1" x14ac:dyDescent="0.25">
      <c r="A25" s="44" t="s">
        <v>49</v>
      </c>
      <c r="B25" s="44" t="s">
        <v>44</v>
      </c>
      <c r="C25" s="44" t="s">
        <v>15</v>
      </c>
      <c r="D25" s="35" t="s">
        <v>16</v>
      </c>
      <c r="E25" s="9" t="s">
        <v>17</v>
      </c>
      <c r="F25" s="35" t="s">
        <v>45</v>
      </c>
      <c r="G25" s="11">
        <v>390</v>
      </c>
      <c r="H25" s="1">
        <v>387</v>
      </c>
      <c r="I25" s="2">
        <f t="shared" ref="I25:I68" si="3">H25/G25*100</f>
        <v>99.230769230769226</v>
      </c>
      <c r="J25" s="2">
        <f>I25</f>
        <v>99.230769230769226</v>
      </c>
      <c r="K25" s="40"/>
      <c r="L25" s="10"/>
      <c r="M25" s="72">
        <f>AVERAGE(J25:J31)</f>
        <v>98.78205128205127</v>
      </c>
      <c r="N25" s="46">
        <v>5</v>
      </c>
      <c r="O25" s="46" t="s">
        <v>71</v>
      </c>
    </row>
    <row r="26" spans="1:15" ht="36" x14ac:dyDescent="0.25">
      <c r="A26" s="44"/>
      <c r="B26" s="44"/>
      <c r="C26" s="44"/>
      <c r="D26" s="35" t="s">
        <v>19</v>
      </c>
      <c r="E26" s="9" t="s">
        <v>20</v>
      </c>
      <c r="F26" s="35" t="s">
        <v>21</v>
      </c>
      <c r="G26" s="39">
        <v>100</v>
      </c>
      <c r="H26" s="1">
        <v>100</v>
      </c>
      <c r="I26" s="2">
        <f t="shared" si="3"/>
        <v>100</v>
      </c>
      <c r="J26" s="72">
        <f>AVERAGE(I26:I31)</f>
        <v>98.333333333333329</v>
      </c>
      <c r="K26" s="40"/>
      <c r="L26" s="10"/>
      <c r="M26" s="73"/>
      <c r="N26" s="78"/>
      <c r="O26" s="78"/>
    </row>
    <row r="27" spans="1:15" ht="24" x14ac:dyDescent="0.25">
      <c r="A27" s="44"/>
      <c r="B27" s="44"/>
      <c r="C27" s="44"/>
      <c r="D27" s="35" t="s">
        <v>19</v>
      </c>
      <c r="E27" s="9" t="s">
        <v>22</v>
      </c>
      <c r="F27" s="35" t="s">
        <v>21</v>
      </c>
      <c r="G27" s="39">
        <v>0</v>
      </c>
      <c r="H27" s="1">
        <v>0</v>
      </c>
      <c r="I27" s="2">
        <f>IF(H27=0,100,IF(H27=10,90,IF(H27=25,75,IF(H27=45,55,IF(H27=70,30,IF(H27&gt;100,0,0))))))</f>
        <v>100</v>
      </c>
      <c r="J27" s="73"/>
      <c r="K27" s="40"/>
      <c r="L27" s="10"/>
      <c r="M27" s="73"/>
      <c r="N27" s="78"/>
      <c r="O27" s="78"/>
    </row>
    <row r="28" spans="1:15" ht="24" x14ac:dyDescent="0.25">
      <c r="A28" s="44"/>
      <c r="B28" s="44"/>
      <c r="C28" s="44"/>
      <c r="D28" s="35" t="s">
        <v>19</v>
      </c>
      <c r="E28" s="9" t="s">
        <v>23</v>
      </c>
      <c r="F28" s="35" t="s">
        <v>21</v>
      </c>
      <c r="G28" s="39">
        <v>100</v>
      </c>
      <c r="H28" s="1">
        <v>100</v>
      </c>
      <c r="I28" s="2">
        <f t="shared" ref="I28:I33" si="4">H28/G28*100</f>
        <v>100</v>
      </c>
      <c r="J28" s="73"/>
      <c r="K28" s="40"/>
      <c r="L28" s="10"/>
      <c r="M28" s="73"/>
      <c r="N28" s="78"/>
      <c r="O28" s="78"/>
    </row>
    <row r="29" spans="1:15" ht="24" x14ac:dyDescent="0.25">
      <c r="A29" s="44"/>
      <c r="B29" s="44"/>
      <c r="C29" s="44"/>
      <c r="D29" s="35" t="s">
        <v>19</v>
      </c>
      <c r="E29" s="9" t="s">
        <v>24</v>
      </c>
      <c r="F29" s="35" t="s">
        <v>21</v>
      </c>
      <c r="G29" s="39">
        <v>100</v>
      </c>
      <c r="H29" s="1">
        <v>100</v>
      </c>
      <c r="I29" s="2">
        <f t="shared" si="4"/>
        <v>100</v>
      </c>
      <c r="J29" s="73"/>
      <c r="K29" s="40"/>
      <c r="L29" s="10"/>
      <c r="M29" s="73"/>
      <c r="N29" s="78"/>
      <c r="O29" s="78"/>
    </row>
    <row r="30" spans="1:15" ht="48" x14ac:dyDescent="0.25">
      <c r="A30" s="44"/>
      <c r="B30" s="44"/>
      <c r="C30" s="44"/>
      <c r="D30" s="35" t="s">
        <v>19</v>
      </c>
      <c r="E30" s="9" t="s">
        <v>25</v>
      </c>
      <c r="F30" s="35" t="s">
        <v>21</v>
      </c>
      <c r="G30" s="39">
        <v>100</v>
      </c>
      <c r="H30" s="1">
        <v>100</v>
      </c>
      <c r="I30" s="2">
        <f t="shared" si="4"/>
        <v>100</v>
      </c>
      <c r="J30" s="73"/>
      <c r="K30" s="40"/>
      <c r="L30" s="10"/>
      <c r="M30" s="73"/>
      <c r="N30" s="78"/>
      <c r="O30" s="78"/>
    </row>
    <row r="31" spans="1:15" ht="192" customHeight="1" x14ac:dyDescent="0.25">
      <c r="A31" s="44"/>
      <c r="B31" s="44"/>
      <c r="C31" s="44"/>
      <c r="D31" s="35" t="s">
        <v>19</v>
      </c>
      <c r="E31" s="9" t="s">
        <v>46</v>
      </c>
      <c r="F31" s="35" t="s">
        <v>21</v>
      </c>
      <c r="G31" s="39">
        <v>100</v>
      </c>
      <c r="H31" s="1">
        <v>90</v>
      </c>
      <c r="I31" s="2">
        <f t="shared" si="4"/>
        <v>90</v>
      </c>
      <c r="J31" s="74"/>
      <c r="K31" s="40" t="s">
        <v>199</v>
      </c>
      <c r="L31" s="10"/>
      <c r="M31" s="74"/>
      <c r="N31" s="47"/>
      <c r="O31" s="47"/>
    </row>
    <row r="32" spans="1:15" ht="24" x14ac:dyDescent="0.25">
      <c r="A32" s="44" t="s">
        <v>50</v>
      </c>
      <c r="B32" s="44" t="s">
        <v>44</v>
      </c>
      <c r="C32" s="44" t="s">
        <v>15</v>
      </c>
      <c r="D32" s="35" t="s">
        <v>16</v>
      </c>
      <c r="E32" s="9" t="s">
        <v>17</v>
      </c>
      <c r="F32" s="35" t="s">
        <v>45</v>
      </c>
      <c r="G32" s="11">
        <v>77</v>
      </c>
      <c r="H32" s="1">
        <v>77</v>
      </c>
      <c r="I32" s="2">
        <f t="shared" si="4"/>
        <v>100</v>
      </c>
      <c r="J32" s="2">
        <f>I32</f>
        <v>100</v>
      </c>
      <c r="K32" s="41"/>
      <c r="L32" s="60" t="s">
        <v>67</v>
      </c>
      <c r="M32" s="77">
        <f>AVERAGE(J32:J38)</f>
        <v>99.375</v>
      </c>
      <c r="N32" s="45">
        <v>5</v>
      </c>
      <c r="O32" s="45" t="s">
        <v>71</v>
      </c>
    </row>
    <row r="33" spans="1:15" ht="36" x14ac:dyDescent="0.25">
      <c r="A33" s="44"/>
      <c r="B33" s="44"/>
      <c r="C33" s="44"/>
      <c r="D33" s="35" t="s">
        <v>19</v>
      </c>
      <c r="E33" s="9" t="s">
        <v>20</v>
      </c>
      <c r="F33" s="35" t="s">
        <v>21</v>
      </c>
      <c r="G33" s="39">
        <v>100</v>
      </c>
      <c r="H33" s="1">
        <v>100</v>
      </c>
      <c r="I33" s="2">
        <f t="shared" si="4"/>
        <v>100</v>
      </c>
      <c r="J33" s="72">
        <f>AVERAGE(I33:I38)</f>
        <v>98.75</v>
      </c>
      <c r="K33" s="41"/>
      <c r="L33" s="61"/>
      <c r="M33" s="77"/>
      <c r="N33" s="45"/>
      <c r="O33" s="45"/>
    </row>
    <row r="34" spans="1:15" ht="24" x14ac:dyDescent="0.25">
      <c r="A34" s="44"/>
      <c r="B34" s="44"/>
      <c r="C34" s="44"/>
      <c r="D34" s="35" t="s">
        <v>19</v>
      </c>
      <c r="E34" s="9" t="s">
        <v>22</v>
      </c>
      <c r="F34" s="35" t="s">
        <v>21</v>
      </c>
      <c r="G34" s="39">
        <v>0</v>
      </c>
      <c r="H34" s="1">
        <v>0</v>
      </c>
      <c r="I34" s="2">
        <f>IF(H34=0,100,IF(H34=10,90,IF(H34=25,75,IF(H34=45,55,IF(H34=70,30,IF(H34&gt;100,0,0))))))</f>
        <v>100</v>
      </c>
      <c r="J34" s="73"/>
      <c r="K34" s="41"/>
      <c r="L34" s="61"/>
      <c r="M34" s="77"/>
      <c r="N34" s="45"/>
      <c r="O34" s="45"/>
    </row>
    <row r="35" spans="1:15" ht="24" x14ac:dyDescent="0.25">
      <c r="A35" s="44"/>
      <c r="B35" s="44"/>
      <c r="C35" s="44"/>
      <c r="D35" s="35" t="s">
        <v>19</v>
      </c>
      <c r="E35" s="9" t="s">
        <v>23</v>
      </c>
      <c r="F35" s="35" t="s">
        <v>21</v>
      </c>
      <c r="G35" s="39">
        <v>100</v>
      </c>
      <c r="H35" s="1">
        <v>100</v>
      </c>
      <c r="I35" s="2">
        <f t="shared" ref="I35:I38" si="5">H35/G35*100</f>
        <v>100</v>
      </c>
      <c r="J35" s="73"/>
      <c r="K35" s="41"/>
      <c r="L35" s="61"/>
      <c r="M35" s="77"/>
      <c r="N35" s="45"/>
      <c r="O35" s="45"/>
    </row>
    <row r="36" spans="1:15" ht="24" x14ac:dyDescent="0.25">
      <c r="A36" s="44"/>
      <c r="B36" s="44"/>
      <c r="C36" s="44"/>
      <c r="D36" s="35" t="s">
        <v>19</v>
      </c>
      <c r="E36" s="9" t="s">
        <v>24</v>
      </c>
      <c r="F36" s="35" t="s">
        <v>21</v>
      </c>
      <c r="G36" s="39">
        <v>100</v>
      </c>
      <c r="H36" s="1">
        <v>97.5</v>
      </c>
      <c r="I36" s="2">
        <f t="shared" si="5"/>
        <v>97.5</v>
      </c>
      <c r="J36" s="73"/>
      <c r="K36" s="41"/>
      <c r="L36" s="61"/>
      <c r="M36" s="77"/>
      <c r="N36" s="45"/>
      <c r="O36" s="45"/>
    </row>
    <row r="37" spans="1:15" ht="48" x14ac:dyDescent="0.25">
      <c r="A37" s="44"/>
      <c r="B37" s="44"/>
      <c r="C37" s="44"/>
      <c r="D37" s="35" t="s">
        <v>19</v>
      </c>
      <c r="E37" s="9" t="s">
        <v>25</v>
      </c>
      <c r="F37" s="35" t="s">
        <v>21</v>
      </c>
      <c r="G37" s="39">
        <v>100</v>
      </c>
      <c r="H37" s="1">
        <v>100</v>
      </c>
      <c r="I37" s="2">
        <f t="shared" si="5"/>
        <v>100</v>
      </c>
      <c r="J37" s="73"/>
      <c r="K37" s="41"/>
      <c r="L37" s="61"/>
      <c r="M37" s="77"/>
      <c r="N37" s="45"/>
      <c r="O37" s="45"/>
    </row>
    <row r="38" spans="1:15" ht="204" x14ac:dyDescent="0.25">
      <c r="A38" s="44"/>
      <c r="B38" s="44"/>
      <c r="C38" s="44"/>
      <c r="D38" s="35" t="s">
        <v>19</v>
      </c>
      <c r="E38" s="9" t="s">
        <v>46</v>
      </c>
      <c r="F38" s="35" t="s">
        <v>21</v>
      </c>
      <c r="G38" s="39">
        <v>100</v>
      </c>
      <c r="H38" s="1">
        <v>95</v>
      </c>
      <c r="I38" s="2">
        <f t="shared" si="5"/>
        <v>95</v>
      </c>
      <c r="J38" s="74"/>
      <c r="K38" s="41" t="s">
        <v>167</v>
      </c>
      <c r="L38" s="62"/>
      <c r="M38" s="77"/>
      <c r="N38" s="45"/>
      <c r="O38" s="45"/>
    </row>
    <row r="39" spans="1:15" ht="24" x14ac:dyDescent="0.25">
      <c r="A39" s="44" t="s">
        <v>134</v>
      </c>
      <c r="B39" s="44" t="s">
        <v>44</v>
      </c>
      <c r="C39" s="44" t="s">
        <v>15</v>
      </c>
      <c r="D39" s="35" t="s">
        <v>16</v>
      </c>
      <c r="E39" s="9" t="s">
        <v>17</v>
      </c>
      <c r="F39" s="35" t="s">
        <v>45</v>
      </c>
      <c r="G39" s="21">
        <v>395</v>
      </c>
      <c r="H39" s="1">
        <v>382</v>
      </c>
      <c r="I39" s="41">
        <f t="shared" si="3"/>
        <v>96.708860759493675</v>
      </c>
      <c r="J39" s="41">
        <f>I39</f>
        <v>96.708860759493675</v>
      </c>
      <c r="K39" s="41"/>
      <c r="L39" s="60" t="s">
        <v>67</v>
      </c>
      <c r="M39" s="77">
        <f>AVERAGE(J39:J45)</f>
        <v>98.231930379746842</v>
      </c>
      <c r="N39" s="45">
        <v>5</v>
      </c>
      <c r="O39" s="45" t="s">
        <v>71</v>
      </c>
    </row>
    <row r="40" spans="1:15" ht="36" x14ac:dyDescent="0.25">
      <c r="A40" s="44"/>
      <c r="B40" s="44"/>
      <c r="C40" s="44"/>
      <c r="D40" s="35" t="s">
        <v>19</v>
      </c>
      <c r="E40" s="9" t="s">
        <v>20</v>
      </c>
      <c r="F40" s="35" t="s">
        <v>21</v>
      </c>
      <c r="G40" s="35">
        <v>100</v>
      </c>
      <c r="H40" s="1">
        <v>100</v>
      </c>
      <c r="I40" s="41">
        <f t="shared" si="3"/>
        <v>100</v>
      </c>
      <c r="J40" s="60">
        <f>AVERAGE(I40:I45)</f>
        <v>99.754999999999995</v>
      </c>
      <c r="K40" s="41"/>
      <c r="L40" s="61"/>
      <c r="M40" s="77"/>
      <c r="N40" s="45"/>
      <c r="O40" s="45"/>
    </row>
    <row r="41" spans="1:15" ht="24" x14ac:dyDescent="0.25">
      <c r="A41" s="44"/>
      <c r="B41" s="44"/>
      <c r="C41" s="44"/>
      <c r="D41" s="35" t="s">
        <v>19</v>
      </c>
      <c r="E41" s="9" t="s">
        <v>22</v>
      </c>
      <c r="F41" s="35" t="s">
        <v>21</v>
      </c>
      <c r="G41" s="35">
        <v>0</v>
      </c>
      <c r="H41" s="1">
        <v>0</v>
      </c>
      <c r="I41" s="41">
        <f>IF(H41=0,100,IF(H41=10,90,IF(H41=25,75,IF(H41=45,55,IF(H41=70,30,IF(H41&gt;100,0,0))))))</f>
        <v>100</v>
      </c>
      <c r="J41" s="61"/>
      <c r="K41" s="41"/>
      <c r="L41" s="61"/>
      <c r="M41" s="77"/>
      <c r="N41" s="45"/>
      <c r="O41" s="45"/>
    </row>
    <row r="42" spans="1:15" ht="24" x14ac:dyDescent="0.25">
      <c r="A42" s="44"/>
      <c r="B42" s="44"/>
      <c r="C42" s="44"/>
      <c r="D42" s="35" t="s">
        <v>19</v>
      </c>
      <c r="E42" s="9" t="s">
        <v>23</v>
      </c>
      <c r="F42" s="35" t="s">
        <v>21</v>
      </c>
      <c r="G42" s="35">
        <v>100</v>
      </c>
      <c r="H42" s="1">
        <v>100</v>
      </c>
      <c r="I42" s="41">
        <f t="shared" ref="I42:I47" si="6">H42/G42*100</f>
        <v>100</v>
      </c>
      <c r="J42" s="61"/>
      <c r="K42" s="41"/>
      <c r="L42" s="61"/>
      <c r="M42" s="77"/>
      <c r="N42" s="45"/>
      <c r="O42" s="45"/>
    </row>
    <row r="43" spans="1:15" ht="24" x14ac:dyDescent="0.25">
      <c r="A43" s="44"/>
      <c r="B43" s="44"/>
      <c r="C43" s="44"/>
      <c r="D43" s="35" t="s">
        <v>19</v>
      </c>
      <c r="E43" s="9" t="s">
        <v>24</v>
      </c>
      <c r="F43" s="35" t="s">
        <v>21</v>
      </c>
      <c r="G43" s="35">
        <v>100</v>
      </c>
      <c r="H43" s="1">
        <v>98.53</v>
      </c>
      <c r="I43" s="41">
        <f t="shared" si="6"/>
        <v>98.53</v>
      </c>
      <c r="J43" s="61"/>
      <c r="K43" s="41"/>
      <c r="L43" s="61"/>
      <c r="M43" s="77"/>
      <c r="N43" s="45"/>
      <c r="O43" s="45"/>
    </row>
    <row r="44" spans="1:15" ht="48" x14ac:dyDescent="0.25">
      <c r="A44" s="44"/>
      <c r="B44" s="44"/>
      <c r="C44" s="44"/>
      <c r="D44" s="35" t="s">
        <v>19</v>
      </c>
      <c r="E44" s="9" t="s">
        <v>25</v>
      </c>
      <c r="F44" s="35" t="s">
        <v>21</v>
      </c>
      <c r="G44" s="35">
        <v>100</v>
      </c>
      <c r="H44" s="1">
        <v>100</v>
      </c>
      <c r="I44" s="41">
        <f t="shared" si="6"/>
        <v>100</v>
      </c>
      <c r="J44" s="61"/>
      <c r="K44" s="41"/>
      <c r="L44" s="61"/>
      <c r="M44" s="77"/>
      <c r="N44" s="45"/>
      <c r="O44" s="45"/>
    </row>
    <row r="45" spans="1:15" ht="192" customHeight="1" x14ac:dyDescent="0.25">
      <c r="A45" s="44"/>
      <c r="B45" s="44"/>
      <c r="C45" s="44"/>
      <c r="D45" s="35" t="s">
        <v>19</v>
      </c>
      <c r="E45" s="9" t="s">
        <v>46</v>
      </c>
      <c r="F45" s="35" t="s">
        <v>21</v>
      </c>
      <c r="G45" s="35">
        <v>100</v>
      </c>
      <c r="H45" s="1">
        <v>100</v>
      </c>
      <c r="I45" s="41">
        <f t="shared" si="6"/>
        <v>100</v>
      </c>
      <c r="J45" s="62"/>
      <c r="K45" s="41"/>
      <c r="L45" s="62"/>
      <c r="M45" s="77"/>
      <c r="N45" s="45"/>
      <c r="O45" s="45"/>
    </row>
    <row r="46" spans="1:15" ht="24" x14ac:dyDescent="0.25">
      <c r="A46" s="44" t="s">
        <v>51</v>
      </c>
      <c r="B46" s="44" t="s">
        <v>44</v>
      </c>
      <c r="C46" s="44" t="s">
        <v>15</v>
      </c>
      <c r="D46" s="35" t="s">
        <v>16</v>
      </c>
      <c r="E46" s="9" t="s">
        <v>17</v>
      </c>
      <c r="F46" s="35" t="s">
        <v>45</v>
      </c>
      <c r="G46" s="11">
        <v>44</v>
      </c>
      <c r="H46" s="1">
        <v>45</v>
      </c>
      <c r="I46" s="2">
        <f t="shared" si="6"/>
        <v>102.27272727272727</v>
      </c>
      <c r="J46" s="2">
        <f>I46</f>
        <v>102.27272727272727</v>
      </c>
      <c r="K46" s="40"/>
      <c r="L46" s="60" t="s">
        <v>67</v>
      </c>
      <c r="M46" s="77">
        <f>AVERAGE(J46:J52)</f>
        <v>99.898863636363629</v>
      </c>
      <c r="N46" s="45">
        <v>5</v>
      </c>
      <c r="O46" s="45" t="s">
        <v>71</v>
      </c>
    </row>
    <row r="47" spans="1:15" ht="36" x14ac:dyDescent="0.25">
      <c r="A47" s="44"/>
      <c r="B47" s="44"/>
      <c r="C47" s="44"/>
      <c r="D47" s="35" t="s">
        <v>19</v>
      </c>
      <c r="E47" s="9" t="s">
        <v>20</v>
      </c>
      <c r="F47" s="35" t="s">
        <v>21</v>
      </c>
      <c r="G47" s="39">
        <v>100</v>
      </c>
      <c r="H47" s="1">
        <v>100</v>
      </c>
      <c r="I47" s="2">
        <f t="shared" si="6"/>
        <v>100</v>
      </c>
      <c r="J47" s="72">
        <f>AVERAGE(I47:I52)</f>
        <v>97.524999999999991</v>
      </c>
      <c r="K47" s="40"/>
      <c r="L47" s="61"/>
      <c r="M47" s="77"/>
      <c r="N47" s="45"/>
      <c r="O47" s="45"/>
    </row>
    <row r="48" spans="1:15" ht="24" x14ac:dyDescent="0.25">
      <c r="A48" s="44"/>
      <c r="B48" s="44"/>
      <c r="C48" s="44"/>
      <c r="D48" s="35" t="s">
        <v>19</v>
      </c>
      <c r="E48" s="9" t="s">
        <v>22</v>
      </c>
      <c r="F48" s="35" t="s">
        <v>21</v>
      </c>
      <c r="G48" s="39">
        <v>0</v>
      </c>
      <c r="H48" s="1">
        <v>0</v>
      </c>
      <c r="I48" s="2">
        <f>IF(H48=0,100,IF(H48=10,90,IF(H48=25,75,IF(H48=45,55,IF(H48=70,30,IF(H48&gt;100,0,0))))))</f>
        <v>100</v>
      </c>
      <c r="J48" s="73"/>
      <c r="K48" s="40"/>
      <c r="L48" s="61"/>
      <c r="M48" s="77"/>
      <c r="N48" s="45"/>
      <c r="O48" s="45"/>
    </row>
    <row r="49" spans="1:15" ht="24" x14ac:dyDescent="0.25">
      <c r="A49" s="44"/>
      <c r="B49" s="44"/>
      <c r="C49" s="44"/>
      <c r="D49" s="35" t="s">
        <v>19</v>
      </c>
      <c r="E49" s="9" t="s">
        <v>23</v>
      </c>
      <c r="F49" s="35" t="s">
        <v>21</v>
      </c>
      <c r="G49" s="39">
        <v>100</v>
      </c>
      <c r="H49" s="1">
        <v>100</v>
      </c>
      <c r="I49" s="2">
        <f t="shared" ref="I49:I54" si="7">H49/G49*100</f>
        <v>100</v>
      </c>
      <c r="J49" s="73"/>
      <c r="K49" s="40"/>
      <c r="L49" s="61"/>
      <c r="M49" s="77"/>
      <c r="N49" s="45"/>
      <c r="O49" s="45"/>
    </row>
    <row r="50" spans="1:15" ht="24" x14ac:dyDescent="0.25">
      <c r="A50" s="44"/>
      <c r="B50" s="44"/>
      <c r="C50" s="44"/>
      <c r="D50" s="35" t="s">
        <v>19</v>
      </c>
      <c r="E50" s="9" t="s">
        <v>24</v>
      </c>
      <c r="F50" s="35" t="s">
        <v>21</v>
      </c>
      <c r="G50" s="39">
        <v>100</v>
      </c>
      <c r="H50" s="1">
        <v>95.15</v>
      </c>
      <c r="I50" s="2">
        <f t="shared" si="7"/>
        <v>95.15</v>
      </c>
      <c r="J50" s="73"/>
      <c r="K50" s="40" t="s">
        <v>151</v>
      </c>
      <c r="L50" s="61"/>
      <c r="M50" s="77"/>
      <c r="N50" s="45"/>
      <c r="O50" s="45"/>
    </row>
    <row r="51" spans="1:15" ht="48" x14ac:dyDescent="0.25">
      <c r="A51" s="44"/>
      <c r="B51" s="44"/>
      <c r="C51" s="44"/>
      <c r="D51" s="35" t="s">
        <v>19</v>
      </c>
      <c r="E51" s="9" t="s">
        <v>25</v>
      </c>
      <c r="F51" s="35" t="s">
        <v>21</v>
      </c>
      <c r="G51" s="39">
        <v>100</v>
      </c>
      <c r="H51" s="1">
        <v>100</v>
      </c>
      <c r="I51" s="2">
        <f t="shared" si="7"/>
        <v>100</v>
      </c>
      <c r="J51" s="73"/>
      <c r="K51" s="40"/>
      <c r="L51" s="61"/>
      <c r="M51" s="77"/>
      <c r="N51" s="45"/>
      <c r="O51" s="45"/>
    </row>
    <row r="52" spans="1:15" ht="192" customHeight="1" x14ac:dyDescent="0.25">
      <c r="A52" s="44"/>
      <c r="B52" s="44"/>
      <c r="C52" s="44"/>
      <c r="D52" s="35" t="s">
        <v>19</v>
      </c>
      <c r="E52" s="9" t="s">
        <v>46</v>
      </c>
      <c r="F52" s="35" t="s">
        <v>21</v>
      </c>
      <c r="G52" s="39">
        <v>100</v>
      </c>
      <c r="H52" s="1">
        <v>90</v>
      </c>
      <c r="I52" s="2">
        <f t="shared" si="7"/>
        <v>90</v>
      </c>
      <c r="J52" s="74"/>
      <c r="K52" s="40" t="s">
        <v>196</v>
      </c>
      <c r="L52" s="62"/>
      <c r="M52" s="77"/>
      <c r="N52" s="45"/>
      <c r="O52" s="45"/>
    </row>
    <row r="53" spans="1:15" ht="24" x14ac:dyDescent="0.25">
      <c r="A53" s="44" t="s">
        <v>52</v>
      </c>
      <c r="B53" s="44" t="s">
        <v>44</v>
      </c>
      <c r="C53" s="44" t="s">
        <v>15</v>
      </c>
      <c r="D53" s="35" t="s">
        <v>16</v>
      </c>
      <c r="E53" s="9" t="s">
        <v>17</v>
      </c>
      <c r="F53" s="35" t="s">
        <v>45</v>
      </c>
      <c r="G53" s="97">
        <v>57</v>
      </c>
      <c r="H53" s="98">
        <v>58</v>
      </c>
      <c r="I53" s="99">
        <f t="shared" si="7"/>
        <v>101.75438596491229</v>
      </c>
      <c r="J53" s="99">
        <f>I53</f>
        <v>101.75438596491229</v>
      </c>
      <c r="K53" s="41"/>
      <c r="L53" s="60" t="s">
        <v>67</v>
      </c>
      <c r="M53" s="77">
        <f>AVERAGE(J53:J59)</f>
        <v>98.150526315789477</v>
      </c>
      <c r="N53" s="45">
        <v>5</v>
      </c>
      <c r="O53" s="45" t="s">
        <v>71</v>
      </c>
    </row>
    <row r="54" spans="1:15" ht="36" x14ac:dyDescent="0.25">
      <c r="A54" s="44"/>
      <c r="B54" s="44"/>
      <c r="C54" s="44"/>
      <c r="D54" s="35" t="s">
        <v>19</v>
      </c>
      <c r="E54" s="9" t="s">
        <v>20</v>
      </c>
      <c r="F54" s="35" t="s">
        <v>21</v>
      </c>
      <c r="G54" s="100">
        <v>100</v>
      </c>
      <c r="H54" s="98">
        <v>100</v>
      </c>
      <c r="I54" s="99">
        <f t="shared" si="7"/>
        <v>100</v>
      </c>
      <c r="J54" s="101">
        <f>AVERAGE(I54:I59)</f>
        <v>94.546666666666667</v>
      </c>
      <c r="K54" s="41"/>
      <c r="L54" s="61"/>
      <c r="M54" s="77"/>
      <c r="N54" s="45"/>
      <c r="O54" s="45"/>
    </row>
    <row r="55" spans="1:15" ht="48" x14ac:dyDescent="0.25">
      <c r="A55" s="44"/>
      <c r="B55" s="44"/>
      <c r="C55" s="44"/>
      <c r="D55" s="35" t="s">
        <v>19</v>
      </c>
      <c r="E55" s="9" t="s">
        <v>22</v>
      </c>
      <c r="F55" s="35" t="s">
        <v>21</v>
      </c>
      <c r="G55" s="100">
        <v>0</v>
      </c>
      <c r="H55" s="98">
        <v>10</v>
      </c>
      <c r="I55" s="99">
        <f>IF(H55=0,100,IF(H55=10,90,IF(H55=25,75,IF(H55=45,55,IF(H55=70,30,IF(H55&gt;100,0,0))))))</f>
        <v>90</v>
      </c>
      <c r="J55" s="102"/>
      <c r="K55" s="41" t="s">
        <v>150</v>
      </c>
      <c r="L55" s="61"/>
      <c r="M55" s="77"/>
      <c r="N55" s="45"/>
      <c r="O55" s="45"/>
    </row>
    <row r="56" spans="1:15" ht="24" x14ac:dyDescent="0.25">
      <c r="A56" s="44"/>
      <c r="B56" s="44"/>
      <c r="C56" s="44"/>
      <c r="D56" s="35" t="s">
        <v>19</v>
      </c>
      <c r="E56" s="9" t="s">
        <v>23</v>
      </c>
      <c r="F56" s="35" t="s">
        <v>21</v>
      </c>
      <c r="G56" s="100">
        <v>100</v>
      </c>
      <c r="H56" s="98">
        <v>100</v>
      </c>
      <c r="I56" s="99">
        <f t="shared" ref="I56:I61" si="8">H56/G56*100</f>
        <v>100</v>
      </c>
      <c r="J56" s="102"/>
      <c r="K56" s="41"/>
      <c r="L56" s="61"/>
      <c r="M56" s="77"/>
      <c r="N56" s="45"/>
      <c r="O56" s="45"/>
    </row>
    <row r="57" spans="1:15" ht="24" x14ac:dyDescent="0.25">
      <c r="A57" s="44"/>
      <c r="B57" s="44"/>
      <c r="C57" s="44"/>
      <c r="D57" s="35" t="s">
        <v>19</v>
      </c>
      <c r="E57" s="9" t="s">
        <v>24</v>
      </c>
      <c r="F57" s="35" t="s">
        <v>21</v>
      </c>
      <c r="G57" s="100">
        <v>100</v>
      </c>
      <c r="H57" s="98">
        <v>97.28</v>
      </c>
      <c r="I57" s="99">
        <f t="shared" si="8"/>
        <v>97.28</v>
      </c>
      <c r="J57" s="102"/>
      <c r="K57" s="41"/>
      <c r="L57" s="61"/>
      <c r="M57" s="77"/>
      <c r="N57" s="45"/>
      <c r="O57" s="45"/>
    </row>
    <row r="58" spans="1:15" ht="48" x14ac:dyDescent="0.25">
      <c r="A58" s="44"/>
      <c r="B58" s="44"/>
      <c r="C58" s="44"/>
      <c r="D58" s="35" t="s">
        <v>19</v>
      </c>
      <c r="E58" s="9" t="s">
        <v>25</v>
      </c>
      <c r="F58" s="35" t="s">
        <v>21</v>
      </c>
      <c r="G58" s="100">
        <v>100</v>
      </c>
      <c r="H58" s="98">
        <v>100</v>
      </c>
      <c r="I58" s="99">
        <f t="shared" si="8"/>
        <v>100</v>
      </c>
      <c r="J58" s="102"/>
      <c r="K58" s="41"/>
      <c r="L58" s="61"/>
      <c r="M58" s="77"/>
      <c r="N58" s="45"/>
      <c r="O58" s="45"/>
    </row>
    <row r="59" spans="1:15" ht="192" customHeight="1" x14ac:dyDescent="0.25">
      <c r="A59" s="44"/>
      <c r="B59" s="44"/>
      <c r="C59" s="44"/>
      <c r="D59" s="35" t="s">
        <v>19</v>
      </c>
      <c r="E59" s="9" t="s">
        <v>46</v>
      </c>
      <c r="F59" s="35" t="s">
        <v>21</v>
      </c>
      <c r="G59" s="100">
        <v>100</v>
      </c>
      <c r="H59" s="98">
        <v>80</v>
      </c>
      <c r="I59" s="99">
        <f t="shared" si="8"/>
        <v>80</v>
      </c>
      <c r="J59" s="103"/>
      <c r="K59" s="41" t="s">
        <v>149</v>
      </c>
      <c r="L59" s="62"/>
      <c r="M59" s="77"/>
      <c r="N59" s="45"/>
      <c r="O59" s="45"/>
    </row>
    <row r="60" spans="1:15" ht="24" x14ac:dyDescent="0.25">
      <c r="A60" s="44" t="s">
        <v>53</v>
      </c>
      <c r="B60" s="44" t="s">
        <v>44</v>
      </c>
      <c r="C60" s="44" t="s">
        <v>15</v>
      </c>
      <c r="D60" s="35" t="s">
        <v>16</v>
      </c>
      <c r="E60" s="9" t="s">
        <v>17</v>
      </c>
      <c r="F60" s="35" t="s">
        <v>45</v>
      </c>
      <c r="G60" s="11">
        <v>38</v>
      </c>
      <c r="H60" s="1">
        <v>37</v>
      </c>
      <c r="I60" s="2">
        <f t="shared" si="8"/>
        <v>97.368421052631575</v>
      </c>
      <c r="J60" s="2">
        <f>I60</f>
        <v>97.368421052631575</v>
      </c>
      <c r="K60" s="41"/>
      <c r="L60" s="60" t="s">
        <v>67</v>
      </c>
      <c r="M60" s="77">
        <f>AVERAGE(J60:J66)</f>
        <v>98.56754385964912</v>
      </c>
      <c r="N60" s="45">
        <v>5</v>
      </c>
      <c r="O60" s="45" t="s">
        <v>71</v>
      </c>
    </row>
    <row r="61" spans="1:15" ht="42" customHeight="1" x14ac:dyDescent="0.25">
      <c r="A61" s="44"/>
      <c r="B61" s="44"/>
      <c r="C61" s="44"/>
      <c r="D61" s="35" t="s">
        <v>19</v>
      </c>
      <c r="E61" s="9" t="s">
        <v>20</v>
      </c>
      <c r="F61" s="35" t="s">
        <v>21</v>
      </c>
      <c r="G61" s="39">
        <v>100</v>
      </c>
      <c r="H61" s="1">
        <v>100</v>
      </c>
      <c r="I61" s="2">
        <f t="shared" si="8"/>
        <v>100</v>
      </c>
      <c r="J61" s="72">
        <f>AVERAGE(I61:I66)</f>
        <v>99.766666666666666</v>
      </c>
      <c r="K61" s="41"/>
      <c r="L61" s="61"/>
      <c r="M61" s="77"/>
      <c r="N61" s="45"/>
      <c r="O61" s="45"/>
    </row>
    <row r="62" spans="1:15" ht="24" x14ac:dyDescent="0.25">
      <c r="A62" s="44"/>
      <c r="B62" s="44"/>
      <c r="C62" s="44"/>
      <c r="D62" s="35" t="s">
        <v>19</v>
      </c>
      <c r="E62" s="9" t="s">
        <v>22</v>
      </c>
      <c r="F62" s="35" t="s">
        <v>21</v>
      </c>
      <c r="G62" s="39">
        <v>0</v>
      </c>
      <c r="H62" s="1">
        <v>0</v>
      </c>
      <c r="I62" s="2">
        <f>IF(H62=0,100,IF(H62=10,90,IF(H62=25,75,IF(H62=45,55,IF(H62=70,30,IF(H62&gt;100,0,0))))))</f>
        <v>100</v>
      </c>
      <c r="J62" s="73"/>
      <c r="K62" s="41"/>
      <c r="L62" s="61"/>
      <c r="M62" s="77"/>
      <c r="N62" s="45"/>
      <c r="O62" s="45"/>
    </row>
    <row r="63" spans="1:15" ht="24" x14ac:dyDescent="0.25">
      <c r="A63" s="44"/>
      <c r="B63" s="44"/>
      <c r="C63" s="44"/>
      <c r="D63" s="35" t="s">
        <v>19</v>
      </c>
      <c r="E63" s="9" t="s">
        <v>23</v>
      </c>
      <c r="F63" s="35" t="s">
        <v>21</v>
      </c>
      <c r="G63" s="39">
        <v>100</v>
      </c>
      <c r="H63" s="1">
        <v>100</v>
      </c>
      <c r="I63" s="2">
        <f t="shared" ref="I63:I66" si="9">H63/G63*100</f>
        <v>100</v>
      </c>
      <c r="J63" s="73"/>
      <c r="K63" s="41"/>
      <c r="L63" s="61"/>
      <c r="M63" s="77"/>
      <c r="N63" s="45"/>
      <c r="O63" s="45"/>
    </row>
    <row r="64" spans="1:15" ht="24" x14ac:dyDescent="0.25">
      <c r="A64" s="44"/>
      <c r="B64" s="44"/>
      <c r="C64" s="44"/>
      <c r="D64" s="35" t="s">
        <v>19</v>
      </c>
      <c r="E64" s="9" t="s">
        <v>24</v>
      </c>
      <c r="F64" s="35" t="s">
        <v>21</v>
      </c>
      <c r="G64" s="39">
        <v>100</v>
      </c>
      <c r="H64" s="1">
        <v>98.6</v>
      </c>
      <c r="I64" s="2">
        <f t="shared" si="9"/>
        <v>98.6</v>
      </c>
      <c r="J64" s="73"/>
      <c r="K64" s="41"/>
      <c r="L64" s="61"/>
      <c r="M64" s="77"/>
      <c r="N64" s="45"/>
      <c r="O64" s="45"/>
    </row>
    <row r="65" spans="1:15" ht="48" x14ac:dyDescent="0.25">
      <c r="A65" s="44"/>
      <c r="B65" s="44"/>
      <c r="C65" s="44"/>
      <c r="D65" s="35" t="s">
        <v>19</v>
      </c>
      <c r="E65" s="9" t="s">
        <v>25</v>
      </c>
      <c r="F65" s="35" t="s">
        <v>21</v>
      </c>
      <c r="G65" s="39">
        <v>100</v>
      </c>
      <c r="H65" s="1">
        <v>100</v>
      </c>
      <c r="I65" s="2">
        <f t="shared" si="9"/>
        <v>100</v>
      </c>
      <c r="J65" s="73"/>
      <c r="K65" s="41"/>
      <c r="L65" s="61"/>
      <c r="M65" s="77"/>
      <c r="N65" s="45"/>
      <c r="O65" s="45"/>
    </row>
    <row r="66" spans="1:15" ht="204" x14ac:dyDescent="0.25">
      <c r="A66" s="44"/>
      <c r="B66" s="44"/>
      <c r="C66" s="44"/>
      <c r="D66" s="35" t="s">
        <v>19</v>
      </c>
      <c r="E66" s="9" t="s">
        <v>46</v>
      </c>
      <c r="F66" s="35" t="s">
        <v>21</v>
      </c>
      <c r="G66" s="39">
        <v>100</v>
      </c>
      <c r="H66" s="1">
        <v>100</v>
      </c>
      <c r="I66" s="2">
        <f t="shared" si="9"/>
        <v>100</v>
      </c>
      <c r="J66" s="74"/>
      <c r="K66" s="41"/>
      <c r="L66" s="62"/>
      <c r="M66" s="77"/>
      <c r="N66" s="45"/>
      <c r="O66" s="45"/>
    </row>
    <row r="67" spans="1:15" ht="24" x14ac:dyDescent="0.25">
      <c r="A67" s="44" t="s">
        <v>54</v>
      </c>
      <c r="B67" s="44" t="s">
        <v>44</v>
      </c>
      <c r="C67" s="44" t="s">
        <v>15</v>
      </c>
      <c r="D67" s="35" t="s">
        <v>16</v>
      </c>
      <c r="E67" s="9" t="s">
        <v>17</v>
      </c>
      <c r="F67" s="35" t="s">
        <v>45</v>
      </c>
      <c r="G67" s="21">
        <v>190</v>
      </c>
      <c r="H67" s="1">
        <v>184</v>
      </c>
      <c r="I67" s="41">
        <f t="shared" si="3"/>
        <v>96.84210526315789</v>
      </c>
      <c r="J67" s="41">
        <f>I67</f>
        <v>96.84210526315789</v>
      </c>
      <c r="K67" s="41"/>
      <c r="L67" s="60" t="s">
        <v>67</v>
      </c>
      <c r="M67" s="77">
        <f>AVERAGE(J67:J73)</f>
        <v>98.038552631578938</v>
      </c>
      <c r="N67" s="45">
        <v>5</v>
      </c>
      <c r="O67" s="45" t="s">
        <v>71</v>
      </c>
    </row>
    <row r="68" spans="1:15" ht="36" x14ac:dyDescent="0.25">
      <c r="A68" s="44"/>
      <c r="B68" s="44"/>
      <c r="C68" s="44"/>
      <c r="D68" s="35" t="s">
        <v>19</v>
      </c>
      <c r="E68" s="9" t="s">
        <v>20</v>
      </c>
      <c r="F68" s="35" t="s">
        <v>21</v>
      </c>
      <c r="G68" s="35">
        <v>100</v>
      </c>
      <c r="H68" s="1">
        <v>100</v>
      </c>
      <c r="I68" s="41">
        <f t="shared" si="3"/>
        <v>100</v>
      </c>
      <c r="J68" s="60">
        <f>AVERAGE(I68:I73)</f>
        <v>99.234999999999999</v>
      </c>
      <c r="K68" s="41"/>
      <c r="L68" s="61"/>
      <c r="M68" s="77"/>
      <c r="N68" s="45"/>
      <c r="O68" s="45"/>
    </row>
    <row r="69" spans="1:15" ht="24" x14ac:dyDescent="0.25">
      <c r="A69" s="44"/>
      <c r="B69" s="44"/>
      <c r="C69" s="44"/>
      <c r="D69" s="35" t="s">
        <v>19</v>
      </c>
      <c r="E69" s="9" t="s">
        <v>22</v>
      </c>
      <c r="F69" s="35" t="s">
        <v>21</v>
      </c>
      <c r="G69" s="35">
        <v>0</v>
      </c>
      <c r="H69" s="1">
        <v>0</v>
      </c>
      <c r="I69" s="41">
        <f>IF(H69=0,100,IF(H69=10,90,IF(H69=25,75,IF(H69=45,55,IF(H69=70,30,IF(H69&gt;100,0,0))))))</f>
        <v>100</v>
      </c>
      <c r="J69" s="61"/>
      <c r="K69" s="41"/>
      <c r="L69" s="61"/>
      <c r="M69" s="77"/>
      <c r="N69" s="45"/>
      <c r="O69" s="45"/>
    </row>
    <row r="70" spans="1:15" ht="24" x14ac:dyDescent="0.25">
      <c r="A70" s="44"/>
      <c r="B70" s="44"/>
      <c r="C70" s="44"/>
      <c r="D70" s="35" t="s">
        <v>19</v>
      </c>
      <c r="E70" s="9" t="s">
        <v>23</v>
      </c>
      <c r="F70" s="35" t="s">
        <v>21</v>
      </c>
      <c r="G70" s="35">
        <v>100</v>
      </c>
      <c r="H70" s="1">
        <v>100</v>
      </c>
      <c r="I70" s="41">
        <f t="shared" ref="I70:I73" si="10">H70/G70*100</f>
        <v>100</v>
      </c>
      <c r="J70" s="61"/>
      <c r="K70" s="41"/>
      <c r="L70" s="61"/>
      <c r="M70" s="77"/>
      <c r="N70" s="45"/>
      <c r="O70" s="45"/>
    </row>
    <row r="71" spans="1:15" ht="24" x14ac:dyDescent="0.25">
      <c r="A71" s="44"/>
      <c r="B71" s="44"/>
      <c r="C71" s="44"/>
      <c r="D71" s="35" t="s">
        <v>19</v>
      </c>
      <c r="E71" s="9" t="s">
        <v>24</v>
      </c>
      <c r="F71" s="35" t="s">
        <v>21</v>
      </c>
      <c r="G71" s="35">
        <v>100</v>
      </c>
      <c r="H71" s="1">
        <v>95.41</v>
      </c>
      <c r="I71" s="41">
        <f t="shared" si="10"/>
        <v>95.41</v>
      </c>
      <c r="J71" s="61"/>
      <c r="K71" s="41" t="s">
        <v>151</v>
      </c>
      <c r="L71" s="61"/>
      <c r="M71" s="77"/>
      <c r="N71" s="45"/>
      <c r="O71" s="45"/>
    </row>
    <row r="72" spans="1:15" ht="48" x14ac:dyDescent="0.25">
      <c r="A72" s="44"/>
      <c r="B72" s="44"/>
      <c r="C72" s="44"/>
      <c r="D72" s="35" t="s">
        <v>19</v>
      </c>
      <c r="E72" s="9" t="s">
        <v>25</v>
      </c>
      <c r="F72" s="35" t="s">
        <v>21</v>
      </c>
      <c r="G72" s="35">
        <v>100</v>
      </c>
      <c r="H72" s="1">
        <v>100</v>
      </c>
      <c r="I72" s="41">
        <f t="shared" si="10"/>
        <v>100</v>
      </c>
      <c r="J72" s="61"/>
      <c r="K72" s="41"/>
      <c r="L72" s="61"/>
      <c r="M72" s="77"/>
      <c r="N72" s="45"/>
      <c r="O72" s="45"/>
    </row>
    <row r="73" spans="1:15" ht="192" customHeight="1" x14ac:dyDescent="0.25">
      <c r="A73" s="44"/>
      <c r="B73" s="44"/>
      <c r="C73" s="44"/>
      <c r="D73" s="35" t="s">
        <v>19</v>
      </c>
      <c r="E73" s="9" t="s">
        <v>46</v>
      </c>
      <c r="F73" s="35" t="s">
        <v>21</v>
      </c>
      <c r="G73" s="35">
        <v>100</v>
      </c>
      <c r="H73" s="1">
        <v>100</v>
      </c>
      <c r="I73" s="41">
        <f t="shared" si="10"/>
        <v>100</v>
      </c>
      <c r="J73" s="62"/>
      <c r="K73" s="41"/>
      <c r="L73" s="62"/>
      <c r="M73" s="77"/>
      <c r="N73" s="45"/>
      <c r="O73" s="45"/>
    </row>
    <row r="74" spans="1:15" ht="24" x14ac:dyDescent="0.25">
      <c r="A74" s="44" t="s">
        <v>136</v>
      </c>
      <c r="B74" s="44" t="s">
        <v>44</v>
      </c>
      <c r="C74" s="44" t="s">
        <v>15</v>
      </c>
      <c r="D74" s="35" t="s">
        <v>16</v>
      </c>
      <c r="E74" s="9" t="s">
        <v>17</v>
      </c>
      <c r="F74" s="35" t="s">
        <v>45</v>
      </c>
      <c r="G74" s="11">
        <v>310</v>
      </c>
      <c r="H74" s="1">
        <v>313</v>
      </c>
      <c r="I74" s="2">
        <f>H74/G74*100</f>
        <v>100.96774193548387</v>
      </c>
      <c r="J74" s="2">
        <f>I74</f>
        <v>100.96774193548387</v>
      </c>
      <c r="K74" s="41"/>
      <c r="L74" s="60" t="s">
        <v>67</v>
      </c>
      <c r="M74" s="77">
        <f>AVERAGE(J74:J80)</f>
        <v>100.2330376344086</v>
      </c>
      <c r="N74" s="45">
        <v>5</v>
      </c>
      <c r="O74" s="45" t="s">
        <v>71</v>
      </c>
    </row>
    <row r="75" spans="1:15" ht="36" x14ac:dyDescent="0.25">
      <c r="A75" s="44"/>
      <c r="B75" s="44"/>
      <c r="C75" s="44"/>
      <c r="D75" s="35" t="s">
        <v>19</v>
      </c>
      <c r="E75" s="9" t="s">
        <v>20</v>
      </c>
      <c r="F75" s="35" t="s">
        <v>21</v>
      </c>
      <c r="G75" s="39">
        <v>100</v>
      </c>
      <c r="H75" s="1">
        <v>100</v>
      </c>
      <c r="I75" s="2">
        <f>H75/G75*100</f>
        <v>100</v>
      </c>
      <c r="J75" s="72">
        <f>AVERAGE(I75:I80)</f>
        <v>99.498333333333335</v>
      </c>
      <c r="K75" s="41"/>
      <c r="L75" s="61"/>
      <c r="M75" s="77"/>
      <c r="N75" s="45"/>
      <c r="O75" s="45"/>
    </row>
    <row r="76" spans="1:15" ht="24" x14ac:dyDescent="0.25">
      <c r="A76" s="44"/>
      <c r="B76" s="44"/>
      <c r="C76" s="44"/>
      <c r="D76" s="35" t="s">
        <v>19</v>
      </c>
      <c r="E76" s="9" t="s">
        <v>22</v>
      </c>
      <c r="F76" s="35" t="s">
        <v>21</v>
      </c>
      <c r="G76" s="39">
        <v>0</v>
      </c>
      <c r="H76" s="1">
        <v>0</v>
      </c>
      <c r="I76" s="2">
        <f>IF(H76=0,100,IF(H76=10,90,IF(H76=25,75,IF(H76=45,55,IF(H76=70,30,IF(H76&gt;100,0,0))))))</f>
        <v>100</v>
      </c>
      <c r="J76" s="73"/>
      <c r="K76" s="41"/>
      <c r="L76" s="61"/>
      <c r="M76" s="77"/>
      <c r="N76" s="45"/>
      <c r="O76" s="45"/>
    </row>
    <row r="77" spans="1:15" ht="24" x14ac:dyDescent="0.25">
      <c r="A77" s="44"/>
      <c r="B77" s="44"/>
      <c r="C77" s="44"/>
      <c r="D77" s="35" t="s">
        <v>19</v>
      </c>
      <c r="E77" s="9" t="s">
        <v>23</v>
      </c>
      <c r="F77" s="35" t="s">
        <v>21</v>
      </c>
      <c r="G77" s="39">
        <v>100</v>
      </c>
      <c r="H77" s="1">
        <v>100</v>
      </c>
      <c r="I77" s="2">
        <f>H77/G77*100</f>
        <v>100</v>
      </c>
      <c r="J77" s="73"/>
      <c r="K77" s="41"/>
      <c r="L77" s="61"/>
      <c r="M77" s="77"/>
      <c r="N77" s="45"/>
      <c r="O77" s="45"/>
    </row>
    <row r="78" spans="1:15" ht="24" x14ac:dyDescent="0.25">
      <c r="A78" s="44"/>
      <c r="B78" s="44"/>
      <c r="C78" s="44"/>
      <c r="D78" s="35" t="s">
        <v>19</v>
      </c>
      <c r="E78" s="9" t="s">
        <v>24</v>
      </c>
      <c r="F78" s="35" t="s">
        <v>21</v>
      </c>
      <c r="G78" s="39">
        <v>100</v>
      </c>
      <c r="H78" s="1">
        <v>96.99</v>
      </c>
      <c r="I78" s="2">
        <f>H78/G78*100</f>
        <v>96.99</v>
      </c>
      <c r="J78" s="73"/>
      <c r="K78" s="41"/>
      <c r="L78" s="61"/>
      <c r="M78" s="77"/>
      <c r="N78" s="45"/>
      <c r="O78" s="45"/>
    </row>
    <row r="79" spans="1:15" ht="48" x14ac:dyDescent="0.25">
      <c r="A79" s="44"/>
      <c r="B79" s="44"/>
      <c r="C79" s="44"/>
      <c r="D79" s="35" t="s">
        <v>19</v>
      </c>
      <c r="E79" s="9" t="s">
        <v>25</v>
      </c>
      <c r="F79" s="35" t="s">
        <v>21</v>
      </c>
      <c r="G79" s="39">
        <v>100</v>
      </c>
      <c r="H79" s="1">
        <v>100</v>
      </c>
      <c r="I79" s="2">
        <f>H79/G79*100</f>
        <v>100</v>
      </c>
      <c r="J79" s="73"/>
      <c r="K79" s="41"/>
      <c r="L79" s="61"/>
      <c r="M79" s="77"/>
      <c r="N79" s="45"/>
      <c r="O79" s="45"/>
    </row>
    <row r="80" spans="1:15" ht="192" customHeight="1" x14ac:dyDescent="0.25">
      <c r="A80" s="44"/>
      <c r="B80" s="44"/>
      <c r="C80" s="44"/>
      <c r="D80" s="35" t="s">
        <v>19</v>
      </c>
      <c r="E80" s="9" t="s">
        <v>46</v>
      </c>
      <c r="F80" s="35" t="s">
        <v>21</v>
      </c>
      <c r="G80" s="39">
        <v>100</v>
      </c>
      <c r="H80" s="1">
        <v>100</v>
      </c>
      <c r="I80" s="2">
        <f>H80/G80*100</f>
        <v>100</v>
      </c>
      <c r="J80" s="74"/>
      <c r="K80" s="41"/>
      <c r="L80" s="62"/>
      <c r="M80" s="77"/>
      <c r="N80" s="45"/>
      <c r="O80" s="45"/>
    </row>
    <row r="81" spans="1:15" ht="24" x14ac:dyDescent="0.25">
      <c r="A81" s="44" t="s">
        <v>55</v>
      </c>
      <c r="B81" s="44" t="s">
        <v>44</v>
      </c>
      <c r="C81" s="44" t="s">
        <v>15</v>
      </c>
      <c r="D81" s="35" t="s">
        <v>16</v>
      </c>
      <c r="E81" s="9" t="s">
        <v>17</v>
      </c>
      <c r="F81" s="35" t="s">
        <v>45</v>
      </c>
      <c r="G81" s="11">
        <v>355</v>
      </c>
      <c r="H81" s="1">
        <v>353</v>
      </c>
      <c r="I81" s="2">
        <f t="shared" ref="I81:I82" si="11">H81/G81*100</f>
        <v>99.436619718309856</v>
      </c>
      <c r="J81" s="2">
        <f>I81</f>
        <v>99.436619718309856</v>
      </c>
      <c r="K81" s="41"/>
      <c r="L81" s="60" t="s">
        <v>67</v>
      </c>
      <c r="M81" s="77">
        <f>AVERAGE(J81:J87)</f>
        <v>99.201643192488262</v>
      </c>
      <c r="N81" s="45">
        <v>5</v>
      </c>
      <c r="O81" s="45" t="s">
        <v>71</v>
      </c>
    </row>
    <row r="82" spans="1:15" ht="36" x14ac:dyDescent="0.25">
      <c r="A82" s="44"/>
      <c r="B82" s="44"/>
      <c r="C82" s="44"/>
      <c r="D82" s="35" t="s">
        <v>19</v>
      </c>
      <c r="E82" s="9" t="s">
        <v>20</v>
      </c>
      <c r="F82" s="35" t="s">
        <v>21</v>
      </c>
      <c r="G82" s="39">
        <v>100</v>
      </c>
      <c r="H82" s="1">
        <v>100</v>
      </c>
      <c r="I82" s="2">
        <f t="shared" si="11"/>
        <v>100</v>
      </c>
      <c r="J82" s="72">
        <f>AVERAGE(I82:I87)</f>
        <v>98.966666666666654</v>
      </c>
      <c r="K82" s="41"/>
      <c r="L82" s="61"/>
      <c r="M82" s="77"/>
      <c r="N82" s="45"/>
      <c r="O82" s="45"/>
    </row>
    <row r="83" spans="1:15" ht="24" x14ac:dyDescent="0.25">
      <c r="A83" s="44"/>
      <c r="B83" s="44"/>
      <c r="C83" s="44"/>
      <c r="D83" s="35" t="s">
        <v>19</v>
      </c>
      <c r="E83" s="9" t="s">
        <v>22</v>
      </c>
      <c r="F83" s="35" t="s">
        <v>21</v>
      </c>
      <c r="G83" s="39">
        <v>0</v>
      </c>
      <c r="H83" s="1">
        <v>0</v>
      </c>
      <c r="I83" s="2">
        <f>IF(H83=0,100,IF(H83=10,90,IF(H83=25,75,IF(H83=45,55,IF(H83=70,30,IF(H83&gt;100,0,0))))))</f>
        <v>100</v>
      </c>
      <c r="J83" s="73"/>
      <c r="K83" s="41"/>
      <c r="L83" s="61"/>
      <c r="M83" s="77"/>
      <c r="N83" s="45"/>
      <c r="O83" s="45"/>
    </row>
    <row r="84" spans="1:15" ht="24" x14ac:dyDescent="0.25">
      <c r="A84" s="44"/>
      <c r="B84" s="44"/>
      <c r="C84" s="44"/>
      <c r="D84" s="35" t="s">
        <v>19</v>
      </c>
      <c r="E84" s="9" t="s">
        <v>23</v>
      </c>
      <c r="F84" s="35" t="s">
        <v>21</v>
      </c>
      <c r="G84" s="39">
        <v>100</v>
      </c>
      <c r="H84" s="1">
        <v>100</v>
      </c>
      <c r="I84" s="2">
        <f t="shared" ref="I84:I87" si="12">H84/G84*100</f>
        <v>100</v>
      </c>
      <c r="J84" s="73"/>
      <c r="K84" s="41"/>
      <c r="L84" s="61"/>
      <c r="M84" s="77"/>
      <c r="N84" s="45"/>
      <c r="O84" s="45"/>
    </row>
    <row r="85" spans="1:15" ht="24" x14ac:dyDescent="0.25">
      <c r="A85" s="44"/>
      <c r="B85" s="44"/>
      <c r="C85" s="44"/>
      <c r="D85" s="35" t="s">
        <v>19</v>
      </c>
      <c r="E85" s="9" t="s">
        <v>24</v>
      </c>
      <c r="F85" s="35" t="s">
        <v>21</v>
      </c>
      <c r="G85" s="39">
        <v>100</v>
      </c>
      <c r="H85" s="1">
        <v>93.8</v>
      </c>
      <c r="I85" s="2">
        <f t="shared" si="12"/>
        <v>93.8</v>
      </c>
      <c r="J85" s="73"/>
      <c r="K85" s="41" t="s">
        <v>151</v>
      </c>
      <c r="L85" s="61"/>
      <c r="M85" s="77"/>
      <c r="N85" s="45"/>
      <c r="O85" s="45"/>
    </row>
    <row r="86" spans="1:15" ht="48" x14ac:dyDescent="0.25">
      <c r="A86" s="44"/>
      <c r="B86" s="44"/>
      <c r="C86" s="44"/>
      <c r="D86" s="35" t="s">
        <v>19</v>
      </c>
      <c r="E86" s="9" t="s">
        <v>25</v>
      </c>
      <c r="F86" s="35" t="s">
        <v>21</v>
      </c>
      <c r="G86" s="39">
        <v>100</v>
      </c>
      <c r="H86" s="1">
        <v>100</v>
      </c>
      <c r="I86" s="2">
        <f t="shared" si="12"/>
        <v>100</v>
      </c>
      <c r="J86" s="73"/>
      <c r="K86" s="41"/>
      <c r="L86" s="61"/>
      <c r="M86" s="77"/>
      <c r="N86" s="45"/>
      <c r="O86" s="45"/>
    </row>
    <row r="87" spans="1:15" ht="192" customHeight="1" x14ac:dyDescent="0.25">
      <c r="A87" s="44"/>
      <c r="B87" s="44"/>
      <c r="C87" s="44"/>
      <c r="D87" s="35" t="s">
        <v>19</v>
      </c>
      <c r="E87" s="9" t="s">
        <v>46</v>
      </c>
      <c r="F87" s="35" t="s">
        <v>21</v>
      </c>
      <c r="G87" s="39">
        <v>100</v>
      </c>
      <c r="H87" s="1">
        <v>100</v>
      </c>
      <c r="I87" s="2">
        <f t="shared" si="12"/>
        <v>100</v>
      </c>
      <c r="J87" s="74"/>
      <c r="K87" s="41"/>
      <c r="L87" s="62"/>
      <c r="M87" s="77"/>
      <c r="N87" s="45"/>
      <c r="O87" s="45"/>
    </row>
    <row r="88" spans="1:15" ht="24" x14ac:dyDescent="0.25">
      <c r="A88" s="44" t="s">
        <v>56</v>
      </c>
      <c r="B88" s="44" t="s">
        <v>44</v>
      </c>
      <c r="C88" s="44" t="s">
        <v>15</v>
      </c>
      <c r="D88" s="35" t="s">
        <v>16</v>
      </c>
      <c r="E88" s="9" t="s">
        <v>17</v>
      </c>
      <c r="F88" s="35" t="s">
        <v>45</v>
      </c>
      <c r="G88" s="35">
        <v>272</v>
      </c>
      <c r="H88" s="35">
        <v>268</v>
      </c>
      <c r="I88" s="41">
        <v>98.5</v>
      </c>
      <c r="J88" s="41">
        <v>98.5</v>
      </c>
      <c r="K88" s="41"/>
      <c r="L88" s="60" t="s">
        <v>67</v>
      </c>
      <c r="M88" s="77">
        <f>AVERAGE(J88:J94)</f>
        <v>98.4</v>
      </c>
      <c r="N88" s="45">
        <v>5</v>
      </c>
      <c r="O88" s="45" t="s">
        <v>71</v>
      </c>
    </row>
    <row r="89" spans="1:15" ht="36" x14ac:dyDescent="0.25">
      <c r="A89" s="44"/>
      <c r="B89" s="44"/>
      <c r="C89" s="44"/>
      <c r="D89" s="35" t="s">
        <v>19</v>
      </c>
      <c r="E89" s="9" t="s">
        <v>20</v>
      </c>
      <c r="F89" s="35" t="s">
        <v>21</v>
      </c>
      <c r="G89" s="35">
        <v>100</v>
      </c>
      <c r="H89" s="35">
        <v>100</v>
      </c>
      <c r="I89" s="41">
        <v>100</v>
      </c>
      <c r="J89" s="41">
        <v>98.3</v>
      </c>
      <c r="K89" s="41"/>
      <c r="L89" s="61"/>
      <c r="M89" s="77"/>
      <c r="N89" s="45"/>
      <c r="O89" s="45"/>
    </row>
    <row r="90" spans="1:15" ht="24" x14ac:dyDescent="0.25">
      <c r="A90" s="44"/>
      <c r="B90" s="44"/>
      <c r="C90" s="44"/>
      <c r="D90" s="35" t="s">
        <v>19</v>
      </c>
      <c r="E90" s="9" t="s">
        <v>22</v>
      </c>
      <c r="F90" s="35" t="s">
        <v>21</v>
      </c>
      <c r="G90" s="35">
        <v>0</v>
      </c>
      <c r="H90" s="35">
        <v>10</v>
      </c>
      <c r="I90" s="41">
        <v>90</v>
      </c>
      <c r="J90" s="41"/>
      <c r="K90" s="41" t="s">
        <v>200</v>
      </c>
      <c r="L90" s="61"/>
      <c r="M90" s="77"/>
      <c r="N90" s="45"/>
      <c r="O90" s="45"/>
    </row>
    <row r="91" spans="1:15" ht="24" x14ac:dyDescent="0.25">
      <c r="A91" s="44"/>
      <c r="B91" s="44"/>
      <c r="C91" s="44"/>
      <c r="D91" s="35" t="s">
        <v>19</v>
      </c>
      <c r="E91" s="9" t="s">
        <v>23</v>
      </c>
      <c r="F91" s="35" t="s">
        <v>21</v>
      </c>
      <c r="G91" s="35">
        <v>100</v>
      </c>
      <c r="H91" s="35">
        <v>100</v>
      </c>
      <c r="I91" s="41">
        <v>100</v>
      </c>
      <c r="J91" s="41"/>
      <c r="K91" s="41"/>
      <c r="L91" s="61"/>
      <c r="M91" s="77"/>
      <c r="N91" s="45"/>
      <c r="O91" s="45"/>
    </row>
    <row r="92" spans="1:15" ht="24" x14ac:dyDescent="0.25">
      <c r="A92" s="44"/>
      <c r="B92" s="44"/>
      <c r="C92" s="44"/>
      <c r="D92" s="35" t="s">
        <v>19</v>
      </c>
      <c r="E92" s="9" t="s">
        <v>24</v>
      </c>
      <c r="F92" s="35" t="s">
        <v>21</v>
      </c>
      <c r="G92" s="35">
        <v>100</v>
      </c>
      <c r="H92" s="35">
        <v>100</v>
      </c>
      <c r="I92" s="41">
        <v>100</v>
      </c>
      <c r="J92" s="41"/>
      <c r="K92" s="41"/>
      <c r="L92" s="61"/>
      <c r="M92" s="77"/>
      <c r="N92" s="45"/>
      <c r="O92" s="45"/>
    </row>
    <row r="93" spans="1:15" ht="48" x14ac:dyDescent="0.25">
      <c r="A93" s="44"/>
      <c r="B93" s="44"/>
      <c r="C93" s="44"/>
      <c r="D93" s="35" t="s">
        <v>19</v>
      </c>
      <c r="E93" s="9" t="s">
        <v>25</v>
      </c>
      <c r="F93" s="35" t="s">
        <v>21</v>
      </c>
      <c r="G93" s="35">
        <v>100</v>
      </c>
      <c r="H93" s="35">
        <v>100</v>
      </c>
      <c r="I93" s="41">
        <v>100</v>
      </c>
      <c r="J93" s="41"/>
      <c r="K93" s="41"/>
      <c r="L93" s="61"/>
      <c r="M93" s="77"/>
      <c r="N93" s="45"/>
      <c r="O93" s="45"/>
    </row>
    <row r="94" spans="1:15" ht="192" customHeight="1" x14ac:dyDescent="0.25">
      <c r="A94" s="44"/>
      <c r="B94" s="44"/>
      <c r="C94" s="44"/>
      <c r="D94" s="35" t="s">
        <v>19</v>
      </c>
      <c r="E94" s="9" t="s">
        <v>46</v>
      </c>
      <c r="F94" s="35" t="s">
        <v>21</v>
      </c>
      <c r="G94" s="35">
        <v>100</v>
      </c>
      <c r="H94" s="35">
        <v>100</v>
      </c>
      <c r="I94" s="41">
        <v>100</v>
      </c>
      <c r="J94" s="41"/>
      <c r="K94" s="41"/>
      <c r="L94" s="62"/>
      <c r="M94" s="77"/>
      <c r="N94" s="45"/>
      <c r="O94" s="45"/>
    </row>
    <row r="95" spans="1:15" ht="24" x14ac:dyDescent="0.25">
      <c r="A95" s="51" t="s">
        <v>57</v>
      </c>
      <c r="B95" s="44" t="s">
        <v>44</v>
      </c>
      <c r="C95" s="44" t="s">
        <v>15</v>
      </c>
      <c r="D95" s="35" t="s">
        <v>16</v>
      </c>
      <c r="E95" s="9" t="s">
        <v>17</v>
      </c>
      <c r="F95" s="35" t="s">
        <v>45</v>
      </c>
      <c r="G95" s="11">
        <v>149</v>
      </c>
      <c r="H95" s="1">
        <v>145</v>
      </c>
      <c r="I95" s="2">
        <f t="shared" ref="I95:I96" si="13">H95/G95*100</f>
        <v>97.31543624161074</v>
      </c>
      <c r="J95" s="2">
        <f>I95</f>
        <v>97.31543624161074</v>
      </c>
      <c r="K95" s="40"/>
      <c r="L95" s="60" t="s">
        <v>67</v>
      </c>
      <c r="M95" s="60">
        <f>AVERAGE(J95:J108)</f>
        <v>97.044992834184299</v>
      </c>
      <c r="N95" s="46">
        <v>5</v>
      </c>
      <c r="O95" s="46" t="s">
        <v>71</v>
      </c>
    </row>
    <row r="96" spans="1:15" ht="36" x14ac:dyDescent="0.25">
      <c r="A96" s="52"/>
      <c r="B96" s="44"/>
      <c r="C96" s="44"/>
      <c r="D96" s="35" t="s">
        <v>19</v>
      </c>
      <c r="E96" s="9" t="s">
        <v>20</v>
      </c>
      <c r="F96" s="35" t="s">
        <v>21</v>
      </c>
      <c r="G96" s="39">
        <v>82.8</v>
      </c>
      <c r="H96" s="1">
        <v>83.3</v>
      </c>
      <c r="I96" s="2">
        <f t="shared" si="13"/>
        <v>100.60386473429952</v>
      </c>
      <c r="J96" s="72">
        <f>AVERAGE(I96:I101)</f>
        <v>97.800644122383247</v>
      </c>
      <c r="K96" s="40"/>
      <c r="L96" s="61"/>
      <c r="M96" s="61"/>
      <c r="N96" s="78"/>
      <c r="O96" s="78"/>
    </row>
    <row r="97" spans="1:15" ht="36" x14ac:dyDescent="0.25">
      <c r="A97" s="52"/>
      <c r="B97" s="44"/>
      <c r="C97" s="44"/>
      <c r="D97" s="35" t="s">
        <v>19</v>
      </c>
      <c r="E97" s="9" t="s">
        <v>22</v>
      </c>
      <c r="F97" s="35" t="s">
        <v>21</v>
      </c>
      <c r="G97" s="39">
        <v>0</v>
      </c>
      <c r="H97" s="1">
        <v>10</v>
      </c>
      <c r="I97" s="2">
        <f>IF(H97=0,100,IF(H97=10,90,IF(H97=25,75,IF(H97=45,55,IF(H97=70,30,IF(H97&gt;100,0,0))))))</f>
        <v>90</v>
      </c>
      <c r="J97" s="73"/>
      <c r="K97" s="40" t="s">
        <v>168</v>
      </c>
      <c r="L97" s="61"/>
      <c r="M97" s="61"/>
      <c r="N97" s="78"/>
      <c r="O97" s="78"/>
    </row>
    <row r="98" spans="1:15" ht="24" x14ac:dyDescent="0.25">
      <c r="A98" s="52"/>
      <c r="B98" s="44"/>
      <c r="C98" s="44"/>
      <c r="D98" s="35" t="s">
        <v>19</v>
      </c>
      <c r="E98" s="9" t="s">
        <v>23</v>
      </c>
      <c r="F98" s="35" t="s">
        <v>21</v>
      </c>
      <c r="G98" s="39">
        <v>100</v>
      </c>
      <c r="H98" s="1">
        <v>100</v>
      </c>
      <c r="I98" s="2">
        <f t="shared" ref="I98:I103" si="14">H98/G98*100</f>
        <v>100</v>
      </c>
      <c r="J98" s="73"/>
      <c r="K98" s="40"/>
      <c r="L98" s="61"/>
      <c r="M98" s="61"/>
      <c r="N98" s="78"/>
      <c r="O98" s="78"/>
    </row>
    <row r="99" spans="1:15" ht="24" x14ac:dyDescent="0.25">
      <c r="A99" s="52"/>
      <c r="B99" s="44"/>
      <c r="C99" s="44"/>
      <c r="D99" s="35" t="s">
        <v>19</v>
      </c>
      <c r="E99" s="9" t="s">
        <v>24</v>
      </c>
      <c r="F99" s="35" t="s">
        <v>21</v>
      </c>
      <c r="G99" s="39">
        <v>100</v>
      </c>
      <c r="H99" s="1">
        <v>96.2</v>
      </c>
      <c r="I99" s="2">
        <f t="shared" si="14"/>
        <v>96.2</v>
      </c>
      <c r="J99" s="73"/>
      <c r="K99" s="40"/>
      <c r="L99" s="61"/>
      <c r="M99" s="61"/>
      <c r="N99" s="78"/>
      <c r="O99" s="78"/>
    </row>
    <row r="100" spans="1:15" ht="48" x14ac:dyDescent="0.25">
      <c r="A100" s="52"/>
      <c r="B100" s="44"/>
      <c r="C100" s="44"/>
      <c r="D100" s="35" t="s">
        <v>19</v>
      </c>
      <c r="E100" s="9" t="s">
        <v>25</v>
      </c>
      <c r="F100" s="35" t="s">
        <v>21</v>
      </c>
      <c r="G100" s="39">
        <v>100</v>
      </c>
      <c r="H100" s="1">
        <v>100</v>
      </c>
      <c r="I100" s="2">
        <f t="shared" si="14"/>
        <v>100</v>
      </c>
      <c r="J100" s="73"/>
      <c r="K100" s="40"/>
      <c r="L100" s="61"/>
      <c r="M100" s="61"/>
      <c r="N100" s="78"/>
      <c r="O100" s="78"/>
    </row>
    <row r="101" spans="1:15" ht="192" customHeight="1" x14ac:dyDescent="0.25">
      <c r="A101" s="52"/>
      <c r="B101" s="44"/>
      <c r="C101" s="44"/>
      <c r="D101" s="35" t="s">
        <v>19</v>
      </c>
      <c r="E101" s="9" t="s">
        <v>46</v>
      </c>
      <c r="F101" s="35" t="s">
        <v>21</v>
      </c>
      <c r="G101" s="39">
        <v>100</v>
      </c>
      <c r="H101" s="1">
        <v>100</v>
      </c>
      <c r="I101" s="2">
        <f t="shared" si="14"/>
        <v>100</v>
      </c>
      <c r="J101" s="74"/>
      <c r="K101" s="40"/>
      <c r="L101" s="62"/>
      <c r="M101" s="61"/>
      <c r="N101" s="78"/>
      <c r="O101" s="78"/>
    </row>
    <row r="102" spans="1:15" ht="60" x14ac:dyDescent="0.25">
      <c r="A102" s="52"/>
      <c r="B102" s="44" t="s">
        <v>58</v>
      </c>
      <c r="C102" s="44" t="s">
        <v>15</v>
      </c>
      <c r="D102" s="35" t="s">
        <v>16</v>
      </c>
      <c r="E102" s="9" t="s">
        <v>17</v>
      </c>
      <c r="F102" s="35" t="s">
        <v>45</v>
      </c>
      <c r="G102" s="11">
        <v>31</v>
      </c>
      <c r="H102" s="1">
        <v>29</v>
      </c>
      <c r="I102" s="2">
        <f t="shared" si="14"/>
        <v>93.548387096774192</v>
      </c>
      <c r="J102" s="2">
        <f>I102</f>
        <v>93.548387096774192</v>
      </c>
      <c r="K102" s="40" t="s">
        <v>152</v>
      </c>
      <c r="L102" s="60" t="s">
        <v>67</v>
      </c>
      <c r="M102" s="61"/>
      <c r="N102" s="78"/>
      <c r="O102" s="78"/>
    </row>
    <row r="103" spans="1:15" ht="36" x14ac:dyDescent="0.25">
      <c r="A103" s="52"/>
      <c r="B103" s="44"/>
      <c r="C103" s="44"/>
      <c r="D103" s="35" t="s">
        <v>19</v>
      </c>
      <c r="E103" s="9" t="s">
        <v>20</v>
      </c>
      <c r="F103" s="35" t="s">
        <v>21</v>
      </c>
      <c r="G103" s="39">
        <v>17.2</v>
      </c>
      <c r="H103" s="1">
        <v>16.7</v>
      </c>
      <c r="I103" s="2">
        <f t="shared" si="14"/>
        <v>97.093023255813947</v>
      </c>
      <c r="J103" s="72">
        <f>AVERAGE(I103:I108)</f>
        <v>99.515503875968989</v>
      </c>
      <c r="K103" s="40"/>
      <c r="L103" s="61"/>
      <c r="M103" s="61"/>
      <c r="N103" s="78"/>
      <c r="O103" s="78"/>
    </row>
    <row r="104" spans="1:15" ht="24" x14ac:dyDescent="0.25">
      <c r="A104" s="52"/>
      <c r="B104" s="44"/>
      <c r="C104" s="44"/>
      <c r="D104" s="35" t="s">
        <v>19</v>
      </c>
      <c r="E104" s="9" t="s">
        <v>22</v>
      </c>
      <c r="F104" s="35" t="s">
        <v>21</v>
      </c>
      <c r="G104" s="39">
        <v>0</v>
      </c>
      <c r="H104" s="1">
        <v>0</v>
      </c>
      <c r="I104" s="2">
        <f>IF(H104=0,100,IF(H104=10,90,IF(H104=25,75,IF(H104=45,55,IF(H104=70,30,IF(H104&gt;100,0,0))))))</f>
        <v>100</v>
      </c>
      <c r="J104" s="73"/>
      <c r="K104" s="40"/>
      <c r="L104" s="61"/>
      <c r="M104" s="61"/>
      <c r="N104" s="78"/>
      <c r="O104" s="78"/>
    </row>
    <row r="105" spans="1:15" ht="24" x14ac:dyDescent="0.25">
      <c r="A105" s="52"/>
      <c r="B105" s="44"/>
      <c r="C105" s="44"/>
      <c r="D105" s="35" t="s">
        <v>19</v>
      </c>
      <c r="E105" s="9" t="s">
        <v>23</v>
      </c>
      <c r="F105" s="35" t="s">
        <v>21</v>
      </c>
      <c r="G105" s="39">
        <v>100</v>
      </c>
      <c r="H105" s="1">
        <v>100</v>
      </c>
      <c r="I105" s="2">
        <f t="shared" ref="I105:I110" si="15">H105/G105*100</f>
        <v>100</v>
      </c>
      <c r="J105" s="73"/>
      <c r="K105" s="40"/>
      <c r="L105" s="61"/>
      <c r="M105" s="61"/>
      <c r="N105" s="78"/>
      <c r="O105" s="78"/>
    </row>
    <row r="106" spans="1:15" ht="24" x14ac:dyDescent="0.25">
      <c r="A106" s="52"/>
      <c r="B106" s="44"/>
      <c r="C106" s="44"/>
      <c r="D106" s="35" t="s">
        <v>19</v>
      </c>
      <c r="E106" s="9" t="s">
        <v>24</v>
      </c>
      <c r="F106" s="35" t="s">
        <v>21</v>
      </c>
      <c r="G106" s="39">
        <v>100</v>
      </c>
      <c r="H106" s="1">
        <v>100</v>
      </c>
      <c r="I106" s="2">
        <f t="shared" si="15"/>
        <v>100</v>
      </c>
      <c r="J106" s="73"/>
      <c r="K106" s="40"/>
      <c r="L106" s="61"/>
      <c r="M106" s="61"/>
      <c r="N106" s="78"/>
      <c r="O106" s="78"/>
    </row>
    <row r="107" spans="1:15" ht="48" x14ac:dyDescent="0.25">
      <c r="A107" s="52"/>
      <c r="B107" s="44"/>
      <c r="C107" s="44"/>
      <c r="D107" s="35" t="s">
        <v>19</v>
      </c>
      <c r="E107" s="9" t="s">
        <v>25</v>
      </c>
      <c r="F107" s="35" t="s">
        <v>21</v>
      </c>
      <c r="G107" s="39">
        <v>100</v>
      </c>
      <c r="H107" s="1">
        <v>100</v>
      </c>
      <c r="I107" s="2">
        <f t="shared" si="15"/>
        <v>100</v>
      </c>
      <c r="J107" s="73"/>
      <c r="K107" s="40"/>
      <c r="L107" s="61"/>
      <c r="M107" s="61"/>
      <c r="N107" s="78"/>
      <c r="O107" s="78"/>
    </row>
    <row r="108" spans="1:15" ht="192" customHeight="1" x14ac:dyDescent="0.25">
      <c r="A108" s="52"/>
      <c r="B108" s="44"/>
      <c r="C108" s="44"/>
      <c r="D108" s="35" t="s">
        <v>19</v>
      </c>
      <c r="E108" s="9" t="s">
        <v>46</v>
      </c>
      <c r="F108" s="35" t="s">
        <v>21</v>
      </c>
      <c r="G108" s="39">
        <v>100</v>
      </c>
      <c r="H108" s="1">
        <v>100</v>
      </c>
      <c r="I108" s="2">
        <f t="shared" si="15"/>
        <v>100</v>
      </c>
      <c r="J108" s="74"/>
      <c r="K108" s="40"/>
      <c r="L108" s="62"/>
      <c r="M108" s="61"/>
      <c r="N108" s="78"/>
      <c r="O108" s="78"/>
    </row>
    <row r="109" spans="1:15" ht="24" x14ac:dyDescent="0.25">
      <c r="A109" s="44" t="s">
        <v>59</v>
      </c>
      <c r="B109" s="44" t="s">
        <v>44</v>
      </c>
      <c r="C109" s="44" t="s">
        <v>15</v>
      </c>
      <c r="D109" s="35" t="s">
        <v>16</v>
      </c>
      <c r="E109" s="9" t="s">
        <v>17</v>
      </c>
      <c r="F109" s="35" t="s">
        <v>45</v>
      </c>
      <c r="G109" s="11">
        <v>152</v>
      </c>
      <c r="H109" s="1">
        <v>148</v>
      </c>
      <c r="I109" s="2">
        <f t="shared" si="15"/>
        <v>97.368421052631575</v>
      </c>
      <c r="J109" s="2">
        <f>I109</f>
        <v>97.368421052631575</v>
      </c>
      <c r="K109" s="41"/>
      <c r="L109" s="60" t="s">
        <v>67</v>
      </c>
      <c r="M109" s="77">
        <f>AVERAGE(J109:J115)</f>
        <v>98.587543859649116</v>
      </c>
      <c r="N109" s="45">
        <v>5</v>
      </c>
      <c r="O109" s="45" t="s">
        <v>71</v>
      </c>
    </row>
    <row r="110" spans="1:15" ht="36" x14ac:dyDescent="0.25">
      <c r="A110" s="44"/>
      <c r="B110" s="44"/>
      <c r="C110" s="44"/>
      <c r="D110" s="35" t="s">
        <v>19</v>
      </c>
      <c r="E110" s="9" t="s">
        <v>20</v>
      </c>
      <c r="F110" s="35" t="s">
        <v>21</v>
      </c>
      <c r="G110" s="2">
        <v>100</v>
      </c>
      <c r="H110" s="1">
        <v>100</v>
      </c>
      <c r="I110" s="2">
        <f t="shared" si="15"/>
        <v>100</v>
      </c>
      <c r="J110" s="72">
        <f>AVERAGE(I110:I115)</f>
        <v>99.806666666666672</v>
      </c>
      <c r="K110" s="41"/>
      <c r="L110" s="61"/>
      <c r="M110" s="77"/>
      <c r="N110" s="45"/>
      <c r="O110" s="45"/>
    </row>
    <row r="111" spans="1:15" ht="24" x14ac:dyDescent="0.25">
      <c r="A111" s="44"/>
      <c r="B111" s="44"/>
      <c r="C111" s="44"/>
      <c r="D111" s="35" t="s">
        <v>19</v>
      </c>
      <c r="E111" s="9" t="s">
        <v>22</v>
      </c>
      <c r="F111" s="35" t="s">
        <v>21</v>
      </c>
      <c r="G111" s="39">
        <v>0</v>
      </c>
      <c r="H111" s="1">
        <v>0</v>
      </c>
      <c r="I111" s="2">
        <f>IF(H111=0,100,IF(H111=10,90,IF(H111=25,75,IF(H111=45,55,IF(H111=70,30,IF(H111&gt;100,0,0))))))</f>
        <v>100</v>
      </c>
      <c r="J111" s="73"/>
      <c r="K111" s="41"/>
      <c r="L111" s="61"/>
      <c r="M111" s="77"/>
      <c r="N111" s="45"/>
      <c r="O111" s="45"/>
    </row>
    <row r="112" spans="1:15" ht="24" x14ac:dyDescent="0.25">
      <c r="A112" s="44"/>
      <c r="B112" s="44"/>
      <c r="C112" s="44"/>
      <c r="D112" s="35" t="s">
        <v>19</v>
      </c>
      <c r="E112" s="9" t="s">
        <v>23</v>
      </c>
      <c r="F112" s="35" t="s">
        <v>21</v>
      </c>
      <c r="G112" s="39">
        <v>100</v>
      </c>
      <c r="H112" s="1">
        <v>100</v>
      </c>
      <c r="I112" s="2">
        <f t="shared" ref="I112:I115" si="16">H112/G112*100</f>
        <v>100</v>
      </c>
      <c r="J112" s="73"/>
      <c r="K112" s="41"/>
      <c r="L112" s="61"/>
      <c r="M112" s="77"/>
      <c r="N112" s="45"/>
      <c r="O112" s="45"/>
    </row>
    <row r="113" spans="1:15" ht="24" x14ac:dyDescent="0.25">
      <c r="A113" s="44"/>
      <c r="B113" s="44"/>
      <c r="C113" s="44"/>
      <c r="D113" s="35" t="s">
        <v>19</v>
      </c>
      <c r="E113" s="9" t="s">
        <v>24</v>
      </c>
      <c r="F113" s="35" t="s">
        <v>21</v>
      </c>
      <c r="G113" s="39">
        <v>100</v>
      </c>
      <c r="H113" s="1">
        <v>98.84</v>
      </c>
      <c r="I113" s="2">
        <f t="shared" si="16"/>
        <v>98.84</v>
      </c>
      <c r="J113" s="73"/>
      <c r="K113" s="41"/>
      <c r="L113" s="61"/>
      <c r="M113" s="77"/>
      <c r="N113" s="45"/>
      <c r="O113" s="45"/>
    </row>
    <row r="114" spans="1:15" ht="48" x14ac:dyDescent="0.25">
      <c r="A114" s="44"/>
      <c r="B114" s="44"/>
      <c r="C114" s="44"/>
      <c r="D114" s="35" t="s">
        <v>19</v>
      </c>
      <c r="E114" s="9" t="s">
        <v>25</v>
      </c>
      <c r="F114" s="35" t="s">
        <v>21</v>
      </c>
      <c r="G114" s="39">
        <v>100</v>
      </c>
      <c r="H114" s="1">
        <v>100</v>
      </c>
      <c r="I114" s="2">
        <f t="shared" si="16"/>
        <v>100</v>
      </c>
      <c r="J114" s="73"/>
      <c r="K114" s="41"/>
      <c r="L114" s="61"/>
      <c r="M114" s="77"/>
      <c r="N114" s="45"/>
      <c r="O114" s="45"/>
    </row>
    <row r="115" spans="1:15" ht="192" customHeight="1" x14ac:dyDescent="0.25">
      <c r="A115" s="44"/>
      <c r="B115" s="44"/>
      <c r="C115" s="44"/>
      <c r="D115" s="35" t="s">
        <v>19</v>
      </c>
      <c r="E115" s="9" t="s">
        <v>46</v>
      </c>
      <c r="F115" s="35" t="s">
        <v>21</v>
      </c>
      <c r="G115" s="39">
        <v>100</v>
      </c>
      <c r="H115" s="1">
        <v>100</v>
      </c>
      <c r="I115" s="2">
        <f t="shared" si="16"/>
        <v>100</v>
      </c>
      <c r="J115" s="74"/>
      <c r="K115" s="41"/>
      <c r="L115" s="62"/>
      <c r="M115" s="77"/>
      <c r="N115" s="45"/>
      <c r="O115" s="45"/>
    </row>
    <row r="116" spans="1:15" ht="24" x14ac:dyDescent="0.25">
      <c r="A116" s="44" t="s">
        <v>60</v>
      </c>
      <c r="B116" s="44" t="s">
        <v>44</v>
      </c>
      <c r="C116" s="44" t="s">
        <v>15</v>
      </c>
      <c r="D116" s="35" t="s">
        <v>16</v>
      </c>
      <c r="E116" s="9" t="s">
        <v>17</v>
      </c>
      <c r="F116" s="35" t="s">
        <v>45</v>
      </c>
      <c r="G116" s="21">
        <v>512</v>
      </c>
      <c r="H116" s="1">
        <v>512</v>
      </c>
      <c r="I116" s="41">
        <f t="shared" ref="I116:I117" si="17">H116/G116*100</f>
        <v>100</v>
      </c>
      <c r="J116" s="41">
        <f>I116</f>
        <v>100</v>
      </c>
      <c r="K116" s="41"/>
      <c r="L116" s="60" t="s">
        <v>67</v>
      </c>
      <c r="M116" s="77">
        <f>AVERAGE(J116:J122)</f>
        <v>99.844999999999999</v>
      </c>
      <c r="N116" s="45">
        <v>5</v>
      </c>
      <c r="O116" s="45" t="s">
        <v>71</v>
      </c>
    </row>
    <row r="117" spans="1:15" ht="36" x14ac:dyDescent="0.25">
      <c r="A117" s="44"/>
      <c r="B117" s="44"/>
      <c r="C117" s="44"/>
      <c r="D117" s="35" t="s">
        <v>19</v>
      </c>
      <c r="E117" s="9" t="s">
        <v>20</v>
      </c>
      <c r="F117" s="35" t="s">
        <v>21</v>
      </c>
      <c r="G117" s="41">
        <v>100</v>
      </c>
      <c r="H117" s="1">
        <v>100</v>
      </c>
      <c r="I117" s="41">
        <f t="shared" si="17"/>
        <v>100</v>
      </c>
      <c r="J117" s="60">
        <f>AVERAGE(I117:I122)</f>
        <v>99.69</v>
      </c>
      <c r="K117" s="41"/>
      <c r="L117" s="61"/>
      <c r="M117" s="77"/>
      <c r="N117" s="45"/>
      <c r="O117" s="45"/>
    </row>
    <row r="118" spans="1:15" ht="24" x14ac:dyDescent="0.25">
      <c r="A118" s="44"/>
      <c r="B118" s="44"/>
      <c r="C118" s="44"/>
      <c r="D118" s="35" t="s">
        <v>19</v>
      </c>
      <c r="E118" s="9" t="s">
        <v>22</v>
      </c>
      <c r="F118" s="35" t="s">
        <v>21</v>
      </c>
      <c r="G118" s="35">
        <v>0</v>
      </c>
      <c r="H118" s="1">
        <v>0</v>
      </c>
      <c r="I118" s="41">
        <f>IF(H118=0,100,IF(H118=10,90,IF(H118=25,75,IF(H118=45,55,IF(H118=70,30,IF(H118&gt;100,0,0))))))</f>
        <v>100</v>
      </c>
      <c r="J118" s="61"/>
      <c r="K118" s="41"/>
      <c r="L118" s="61"/>
      <c r="M118" s="77"/>
      <c r="N118" s="45"/>
      <c r="O118" s="45"/>
    </row>
    <row r="119" spans="1:15" ht="24" x14ac:dyDescent="0.25">
      <c r="A119" s="44"/>
      <c r="B119" s="44"/>
      <c r="C119" s="44"/>
      <c r="D119" s="35" t="s">
        <v>19</v>
      </c>
      <c r="E119" s="9" t="s">
        <v>23</v>
      </c>
      <c r="F119" s="35" t="s">
        <v>21</v>
      </c>
      <c r="G119" s="35">
        <v>100</v>
      </c>
      <c r="H119" s="1">
        <v>100</v>
      </c>
      <c r="I119" s="41">
        <f t="shared" ref="I119:I124" si="18">H119/G119*100</f>
        <v>100</v>
      </c>
      <c r="J119" s="61"/>
      <c r="K119" s="41"/>
      <c r="L119" s="61"/>
      <c r="M119" s="77"/>
      <c r="N119" s="45"/>
      <c r="O119" s="45"/>
    </row>
    <row r="120" spans="1:15" ht="24" x14ac:dyDescent="0.25">
      <c r="A120" s="44"/>
      <c r="B120" s="44"/>
      <c r="C120" s="44"/>
      <c r="D120" s="35" t="s">
        <v>19</v>
      </c>
      <c r="E120" s="9" t="s">
        <v>24</v>
      </c>
      <c r="F120" s="35" t="s">
        <v>21</v>
      </c>
      <c r="G120" s="35">
        <v>100</v>
      </c>
      <c r="H120" s="1">
        <v>98.14</v>
      </c>
      <c r="I120" s="41">
        <f t="shared" si="18"/>
        <v>98.14</v>
      </c>
      <c r="J120" s="61"/>
      <c r="K120" s="41"/>
      <c r="L120" s="61"/>
      <c r="M120" s="77"/>
      <c r="N120" s="45"/>
      <c r="O120" s="45"/>
    </row>
    <row r="121" spans="1:15" ht="48" x14ac:dyDescent="0.25">
      <c r="A121" s="44"/>
      <c r="B121" s="44"/>
      <c r="C121" s="44"/>
      <c r="D121" s="35" t="s">
        <v>19</v>
      </c>
      <c r="E121" s="9" t="s">
        <v>25</v>
      </c>
      <c r="F121" s="35" t="s">
        <v>21</v>
      </c>
      <c r="G121" s="35">
        <v>100</v>
      </c>
      <c r="H121" s="1">
        <v>100</v>
      </c>
      <c r="I121" s="41">
        <f t="shared" si="18"/>
        <v>100</v>
      </c>
      <c r="J121" s="61"/>
      <c r="K121" s="41"/>
      <c r="L121" s="61"/>
      <c r="M121" s="77"/>
      <c r="N121" s="45"/>
      <c r="O121" s="45"/>
    </row>
    <row r="122" spans="1:15" ht="192" customHeight="1" x14ac:dyDescent="0.25">
      <c r="A122" s="44"/>
      <c r="B122" s="44"/>
      <c r="C122" s="44"/>
      <c r="D122" s="35" t="s">
        <v>19</v>
      </c>
      <c r="E122" s="9" t="s">
        <v>46</v>
      </c>
      <c r="F122" s="35" t="s">
        <v>21</v>
      </c>
      <c r="G122" s="35">
        <v>100</v>
      </c>
      <c r="H122" s="1">
        <v>100</v>
      </c>
      <c r="I122" s="41">
        <f t="shared" si="18"/>
        <v>100</v>
      </c>
      <c r="J122" s="62"/>
      <c r="K122" s="41"/>
      <c r="L122" s="62"/>
      <c r="M122" s="77"/>
      <c r="N122" s="45"/>
      <c r="O122" s="45"/>
    </row>
    <row r="123" spans="1:15" ht="24" x14ac:dyDescent="0.25">
      <c r="A123" s="44" t="s">
        <v>61</v>
      </c>
      <c r="B123" s="44" t="s">
        <v>44</v>
      </c>
      <c r="C123" s="44" t="s">
        <v>15</v>
      </c>
      <c r="D123" s="35" t="s">
        <v>16</v>
      </c>
      <c r="E123" s="9" t="s">
        <v>17</v>
      </c>
      <c r="F123" s="35" t="s">
        <v>45</v>
      </c>
      <c r="G123" s="11">
        <v>64</v>
      </c>
      <c r="H123" s="1">
        <v>64</v>
      </c>
      <c r="I123" s="2">
        <f t="shared" si="18"/>
        <v>100</v>
      </c>
      <c r="J123" s="2">
        <f>I123</f>
        <v>100</v>
      </c>
      <c r="K123" s="41"/>
      <c r="L123" s="60" t="s">
        <v>67</v>
      </c>
      <c r="M123" s="77">
        <f>AVERAGE(J123:J129)</f>
        <v>100</v>
      </c>
      <c r="N123" s="45">
        <v>5</v>
      </c>
      <c r="O123" s="45" t="s">
        <v>71</v>
      </c>
    </row>
    <row r="124" spans="1:15" ht="36" x14ac:dyDescent="0.25">
      <c r="A124" s="44"/>
      <c r="B124" s="44"/>
      <c r="C124" s="44"/>
      <c r="D124" s="35" t="s">
        <v>19</v>
      </c>
      <c r="E124" s="9" t="s">
        <v>20</v>
      </c>
      <c r="F124" s="35" t="s">
        <v>21</v>
      </c>
      <c r="G124" s="2">
        <v>100</v>
      </c>
      <c r="H124" s="1">
        <v>100</v>
      </c>
      <c r="I124" s="2">
        <f t="shared" si="18"/>
        <v>100</v>
      </c>
      <c r="J124" s="72">
        <f>AVERAGE(I124:I129)</f>
        <v>100</v>
      </c>
      <c r="K124" s="41"/>
      <c r="L124" s="61"/>
      <c r="M124" s="77"/>
      <c r="N124" s="45"/>
      <c r="O124" s="45"/>
    </row>
    <row r="125" spans="1:15" ht="24" x14ac:dyDescent="0.25">
      <c r="A125" s="44"/>
      <c r="B125" s="44"/>
      <c r="C125" s="44"/>
      <c r="D125" s="35" t="s">
        <v>19</v>
      </c>
      <c r="E125" s="9" t="s">
        <v>22</v>
      </c>
      <c r="F125" s="35" t="s">
        <v>21</v>
      </c>
      <c r="G125" s="39">
        <v>0</v>
      </c>
      <c r="H125" s="1">
        <v>0</v>
      </c>
      <c r="I125" s="2">
        <f>IF(H125=0,100,IF(H125=10,90,IF(H125=25,75,IF(H125=45,55,IF(H125=70,30,IF(H125&gt;100,0,0))))))</f>
        <v>100</v>
      </c>
      <c r="J125" s="73"/>
      <c r="K125" s="41"/>
      <c r="L125" s="61"/>
      <c r="M125" s="77"/>
      <c r="N125" s="45"/>
      <c r="O125" s="45"/>
    </row>
    <row r="126" spans="1:15" ht="24" x14ac:dyDescent="0.25">
      <c r="A126" s="44"/>
      <c r="B126" s="44"/>
      <c r="C126" s="44"/>
      <c r="D126" s="35" t="s">
        <v>19</v>
      </c>
      <c r="E126" s="9" t="s">
        <v>23</v>
      </c>
      <c r="F126" s="35" t="s">
        <v>21</v>
      </c>
      <c r="G126" s="39">
        <v>100</v>
      </c>
      <c r="H126" s="1">
        <v>100</v>
      </c>
      <c r="I126" s="2">
        <f t="shared" ref="I126:I129" si="19">H126/G126*100</f>
        <v>100</v>
      </c>
      <c r="J126" s="73"/>
      <c r="K126" s="41"/>
      <c r="L126" s="61"/>
      <c r="M126" s="77"/>
      <c r="N126" s="45"/>
      <c r="O126" s="45"/>
    </row>
    <row r="127" spans="1:15" ht="24" x14ac:dyDescent="0.25">
      <c r="A127" s="44"/>
      <c r="B127" s="44"/>
      <c r="C127" s="44"/>
      <c r="D127" s="35" t="s">
        <v>19</v>
      </c>
      <c r="E127" s="9" t="s">
        <v>24</v>
      </c>
      <c r="F127" s="35" t="s">
        <v>21</v>
      </c>
      <c r="G127" s="39">
        <v>100</v>
      </c>
      <c r="H127" s="1">
        <v>100</v>
      </c>
      <c r="I127" s="2">
        <f t="shared" si="19"/>
        <v>100</v>
      </c>
      <c r="J127" s="73"/>
      <c r="K127" s="41"/>
      <c r="L127" s="61"/>
      <c r="M127" s="77"/>
      <c r="N127" s="45"/>
      <c r="O127" s="45"/>
    </row>
    <row r="128" spans="1:15" ht="48" x14ac:dyDescent="0.25">
      <c r="A128" s="44"/>
      <c r="B128" s="44"/>
      <c r="C128" s="44"/>
      <c r="D128" s="35" t="s">
        <v>19</v>
      </c>
      <c r="E128" s="9" t="s">
        <v>25</v>
      </c>
      <c r="F128" s="35" t="s">
        <v>21</v>
      </c>
      <c r="G128" s="39">
        <v>100</v>
      </c>
      <c r="H128" s="1">
        <v>100</v>
      </c>
      <c r="I128" s="2">
        <f t="shared" si="19"/>
        <v>100</v>
      </c>
      <c r="J128" s="73"/>
      <c r="K128" s="41"/>
      <c r="L128" s="61"/>
      <c r="M128" s="77"/>
      <c r="N128" s="45"/>
      <c r="O128" s="45"/>
    </row>
    <row r="129" spans="1:15" ht="192" customHeight="1" x14ac:dyDescent="0.25">
      <c r="A129" s="44"/>
      <c r="B129" s="44"/>
      <c r="C129" s="44"/>
      <c r="D129" s="35" t="s">
        <v>19</v>
      </c>
      <c r="E129" s="9" t="s">
        <v>46</v>
      </c>
      <c r="F129" s="35" t="s">
        <v>21</v>
      </c>
      <c r="G129" s="39">
        <v>100</v>
      </c>
      <c r="H129" s="1">
        <v>100</v>
      </c>
      <c r="I129" s="2">
        <f t="shared" si="19"/>
        <v>100</v>
      </c>
      <c r="J129" s="74"/>
      <c r="K129" s="41"/>
      <c r="L129" s="62"/>
      <c r="M129" s="77"/>
      <c r="N129" s="45"/>
      <c r="O129" s="45"/>
    </row>
    <row r="130" spans="1:15" ht="24" x14ac:dyDescent="0.25">
      <c r="A130" s="51" t="s">
        <v>13</v>
      </c>
      <c r="B130" s="44" t="s">
        <v>14</v>
      </c>
      <c r="C130" s="44" t="s">
        <v>15</v>
      </c>
      <c r="D130" s="4" t="s">
        <v>16</v>
      </c>
      <c r="E130" s="4" t="s">
        <v>17</v>
      </c>
      <c r="F130" s="35" t="s">
        <v>18</v>
      </c>
      <c r="G130" s="11">
        <v>67</v>
      </c>
      <c r="H130" s="1">
        <v>67</v>
      </c>
      <c r="I130" s="40">
        <f t="shared" ref="I130:I131" si="20">H130/G130*100</f>
        <v>100</v>
      </c>
      <c r="J130" s="40">
        <f>I130</f>
        <v>100</v>
      </c>
      <c r="K130" s="40"/>
      <c r="L130" s="60" t="s">
        <v>67</v>
      </c>
      <c r="M130" s="60">
        <f>AVERAGE(J130:J150)</f>
        <v>100.41216237805467</v>
      </c>
      <c r="N130" s="46">
        <v>5</v>
      </c>
      <c r="O130" s="46" t="s">
        <v>71</v>
      </c>
    </row>
    <row r="131" spans="1:15" ht="36" x14ac:dyDescent="0.25">
      <c r="A131" s="52"/>
      <c r="B131" s="44"/>
      <c r="C131" s="44"/>
      <c r="D131" s="4" t="s">
        <v>19</v>
      </c>
      <c r="E131" s="4" t="s">
        <v>20</v>
      </c>
      <c r="F131" s="35" t="s">
        <v>21</v>
      </c>
      <c r="G131" s="39">
        <v>7.9</v>
      </c>
      <c r="H131" s="1">
        <v>7.8</v>
      </c>
      <c r="I131" s="40">
        <f t="shared" si="20"/>
        <v>98.734177215189874</v>
      </c>
      <c r="J131" s="55">
        <f>AVERAGE(I131:I136)</f>
        <v>99.789029535864984</v>
      </c>
      <c r="K131" s="40"/>
      <c r="L131" s="61"/>
      <c r="M131" s="61"/>
      <c r="N131" s="78"/>
      <c r="O131" s="78"/>
    </row>
    <row r="132" spans="1:15" ht="24" x14ac:dyDescent="0.25">
      <c r="A132" s="52"/>
      <c r="B132" s="44"/>
      <c r="C132" s="44"/>
      <c r="D132" s="4" t="s">
        <v>19</v>
      </c>
      <c r="E132" s="4" t="s">
        <v>22</v>
      </c>
      <c r="F132" s="35" t="s">
        <v>21</v>
      </c>
      <c r="G132" s="39">
        <v>0</v>
      </c>
      <c r="H132" s="1">
        <v>0</v>
      </c>
      <c r="I132" s="40">
        <f>IF(H132=0,100,IF(H132=10,90,IF(H132=25,75,IF(H132=45,55,IF(H132=70,30,IF(H132&gt;100,0,0))))))</f>
        <v>100</v>
      </c>
      <c r="J132" s="56"/>
      <c r="K132" s="40"/>
      <c r="L132" s="61"/>
      <c r="M132" s="61"/>
      <c r="N132" s="78"/>
      <c r="O132" s="78"/>
    </row>
    <row r="133" spans="1:15" ht="24" x14ac:dyDescent="0.25">
      <c r="A133" s="52"/>
      <c r="B133" s="44"/>
      <c r="C133" s="44"/>
      <c r="D133" s="4" t="s">
        <v>19</v>
      </c>
      <c r="E133" s="4" t="s">
        <v>23</v>
      </c>
      <c r="F133" s="35" t="s">
        <v>21</v>
      </c>
      <c r="G133" s="39">
        <v>100</v>
      </c>
      <c r="H133" s="1">
        <v>100</v>
      </c>
      <c r="I133" s="40">
        <f t="shared" ref="I133:I138" si="21">H133/G133*100</f>
        <v>100</v>
      </c>
      <c r="J133" s="56"/>
      <c r="K133" s="40"/>
      <c r="L133" s="61"/>
      <c r="M133" s="61"/>
      <c r="N133" s="78"/>
      <c r="O133" s="78"/>
    </row>
    <row r="134" spans="1:15" ht="24" x14ac:dyDescent="0.25">
      <c r="A134" s="52"/>
      <c r="B134" s="44"/>
      <c r="C134" s="44"/>
      <c r="D134" s="4" t="s">
        <v>19</v>
      </c>
      <c r="E134" s="4" t="s">
        <v>24</v>
      </c>
      <c r="F134" s="35" t="s">
        <v>21</v>
      </c>
      <c r="G134" s="39">
        <v>100</v>
      </c>
      <c r="H134" s="1">
        <v>100</v>
      </c>
      <c r="I134" s="40">
        <f t="shared" si="21"/>
        <v>100</v>
      </c>
      <c r="J134" s="56"/>
      <c r="K134" s="40"/>
      <c r="L134" s="61"/>
      <c r="M134" s="61"/>
      <c r="N134" s="78"/>
      <c r="O134" s="78"/>
    </row>
    <row r="135" spans="1:15" ht="48" x14ac:dyDescent="0.25">
      <c r="A135" s="52"/>
      <c r="B135" s="44"/>
      <c r="C135" s="44"/>
      <c r="D135" s="4" t="s">
        <v>19</v>
      </c>
      <c r="E135" s="4" t="s">
        <v>25</v>
      </c>
      <c r="F135" s="35" t="s">
        <v>21</v>
      </c>
      <c r="G135" s="39">
        <v>100</v>
      </c>
      <c r="H135" s="1">
        <v>100</v>
      </c>
      <c r="I135" s="40">
        <f t="shared" si="21"/>
        <v>100</v>
      </c>
      <c r="J135" s="56"/>
      <c r="K135" s="40"/>
      <c r="L135" s="61"/>
      <c r="M135" s="61"/>
      <c r="N135" s="78"/>
      <c r="O135" s="78"/>
    </row>
    <row r="136" spans="1:15" ht="204" x14ac:dyDescent="0.25">
      <c r="A136" s="52"/>
      <c r="B136" s="44"/>
      <c r="C136" s="44"/>
      <c r="D136" s="4" t="s">
        <v>19</v>
      </c>
      <c r="E136" s="4" t="s">
        <v>26</v>
      </c>
      <c r="F136" s="35" t="s">
        <v>21</v>
      </c>
      <c r="G136" s="39">
        <v>100</v>
      </c>
      <c r="H136" s="1">
        <v>100</v>
      </c>
      <c r="I136" s="40">
        <f t="shared" si="21"/>
        <v>100</v>
      </c>
      <c r="J136" s="57"/>
      <c r="K136" s="40"/>
      <c r="L136" s="62"/>
      <c r="M136" s="61"/>
      <c r="N136" s="78"/>
      <c r="O136" s="78"/>
    </row>
    <row r="137" spans="1:15" ht="24" x14ac:dyDescent="0.25">
      <c r="A137" s="52"/>
      <c r="B137" s="44" t="s">
        <v>27</v>
      </c>
      <c r="C137" s="44" t="s">
        <v>15</v>
      </c>
      <c r="D137" s="4" t="s">
        <v>16</v>
      </c>
      <c r="E137" s="4" t="s">
        <v>17</v>
      </c>
      <c r="F137" s="35" t="s">
        <v>18</v>
      </c>
      <c r="G137" s="11">
        <v>264</v>
      </c>
      <c r="H137" s="1">
        <v>269</v>
      </c>
      <c r="I137" s="40">
        <f t="shared" si="21"/>
        <v>101.89393939393941</v>
      </c>
      <c r="J137" s="40">
        <f>I137</f>
        <v>101.89393939393941</v>
      </c>
      <c r="K137" s="40"/>
      <c r="L137" s="60" t="s">
        <v>67</v>
      </c>
      <c r="M137" s="61"/>
      <c r="N137" s="78"/>
      <c r="O137" s="78"/>
    </row>
    <row r="138" spans="1:15" ht="36" x14ac:dyDescent="0.25">
      <c r="A138" s="52"/>
      <c r="B138" s="44"/>
      <c r="C138" s="44"/>
      <c r="D138" s="4" t="s">
        <v>19</v>
      </c>
      <c r="E138" s="4" t="s">
        <v>20</v>
      </c>
      <c r="F138" s="35" t="s">
        <v>21</v>
      </c>
      <c r="G138" s="39">
        <v>31.1</v>
      </c>
      <c r="H138" s="1">
        <v>31.3</v>
      </c>
      <c r="I138" s="40">
        <f t="shared" si="21"/>
        <v>100.64308681672026</v>
      </c>
      <c r="J138" s="55">
        <f>AVERAGE(I138:I143)</f>
        <v>100.10718113612005</v>
      </c>
      <c r="K138" s="40"/>
      <c r="L138" s="61"/>
      <c r="M138" s="61"/>
      <c r="N138" s="78"/>
      <c r="O138" s="78"/>
    </row>
    <row r="139" spans="1:15" ht="24" x14ac:dyDescent="0.25">
      <c r="A139" s="52"/>
      <c r="B139" s="44"/>
      <c r="C139" s="44"/>
      <c r="D139" s="4" t="s">
        <v>19</v>
      </c>
      <c r="E139" s="4" t="s">
        <v>22</v>
      </c>
      <c r="F139" s="35" t="s">
        <v>21</v>
      </c>
      <c r="G139" s="39">
        <v>0</v>
      </c>
      <c r="H139" s="1">
        <v>0</v>
      </c>
      <c r="I139" s="40">
        <f>IF(H139=0,100,IF(H139=10,90,IF(H139=25,75,IF(H139=45,55,IF(H139=70,30,IF(H139&gt;100,0,0))))))</f>
        <v>100</v>
      </c>
      <c r="J139" s="56"/>
      <c r="K139" s="40"/>
      <c r="L139" s="61"/>
      <c r="M139" s="61"/>
      <c r="N139" s="78"/>
      <c r="O139" s="78"/>
    </row>
    <row r="140" spans="1:15" ht="24" x14ac:dyDescent="0.25">
      <c r="A140" s="52"/>
      <c r="B140" s="44"/>
      <c r="C140" s="44"/>
      <c r="D140" s="4" t="s">
        <v>19</v>
      </c>
      <c r="E140" s="4" t="s">
        <v>23</v>
      </c>
      <c r="F140" s="35" t="s">
        <v>21</v>
      </c>
      <c r="G140" s="39">
        <v>100</v>
      </c>
      <c r="H140" s="1">
        <v>100</v>
      </c>
      <c r="I140" s="40">
        <f t="shared" ref="I140:I145" si="22">H140/G140*100</f>
        <v>100</v>
      </c>
      <c r="J140" s="56"/>
      <c r="K140" s="40"/>
      <c r="L140" s="61"/>
      <c r="M140" s="61"/>
      <c r="N140" s="78"/>
      <c r="O140" s="78"/>
    </row>
    <row r="141" spans="1:15" ht="24" x14ac:dyDescent="0.25">
      <c r="A141" s="52"/>
      <c r="B141" s="44"/>
      <c r="C141" s="44"/>
      <c r="D141" s="4" t="s">
        <v>19</v>
      </c>
      <c r="E141" s="4" t="s">
        <v>24</v>
      </c>
      <c r="F141" s="35" t="s">
        <v>21</v>
      </c>
      <c r="G141" s="39">
        <v>100</v>
      </c>
      <c r="H141" s="1">
        <v>100</v>
      </c>
      <c r="I141" s="40">
        <f t="shared" si="22"/>
        <v>100</v>
      </c>
      <c r="J141" s="56"/>
      <c r="K141" s="40"/>
      <c r="L141" s="61"/>
      <c r="M141" s="61"/>
      <c r="N141" s="78"/>
      <c r="O141" s="78"/>
    </row>
    <row r="142" spans="1:15" ht="48" x14ac:dyDescent="0.25">
      <c r="A142" s="52"/>
      <c r="B142" s="44"/>
      <c r="C142" s="44"/>
      <c r="D142" s="4" t="s">
        <v>19</v>
      </c>
      <c r="E142" s="4" t="s">
        <v>25</v>
      </c>
      <c r="F142" s="35" t="s">
        <v>21</v>
      </c>
      <c r="G142" s="39">
        <v>100</v>
      </c>
      <c r="H142" s="1">
        <v>100</v>
      </c>
      <c r="I142" s="40">
        <f t="shared" si="22"/>
        <v>100</v>
      </c>
      <c r="J142" s="56"/>
      <c r="K142" s="40"/>
      <c r="L142" s="61"/>
      <c r="M142" s="61"/>
      <c r="N142" s="78"/>
      <c r="O142" s="78"/>
    </row>
    <row r="143" spans="1:15" ht="204" x14ac:dyDescent="0.25">
      <c r="A143" s="52"/>
      <c r="B143" s="44"/>
      <c r="C143" s="44"/>
      <c r="D143" s="4" t="s">
        <v>19</v>
      </c>
      <c r="E143" s="4" t="s">
        <v>26</v>
      </c>
      <c r="F143" s="35" t="s">
        <v>21</v>
      </c>
      <c r="G143" s="39">
        <v>100</v>
      </c>
      <c r="H143" s="1">
        <v>100</v>
      </c>
      <c r="I143" s="40">
        <f t="shared" si="22"/>
        <v>100</v>
      </c>
      <c r="J143" s="57"/>
      <c r="K143" s="40"/>
      <c r="L143" s="62"/>
      <c r="M143" s="61"/>
      <c r="N143" s="78"/>
      <c r="O143" s="78"/>
    </row>
    <row r="144" spans="1:15" ht="24" x14ac:dyDescent="0.25">
      <c r="A144" s="52"/>
      <c r="B144" s="51" t="s">
        <v>28</v>
      </c>
      <c r="C144" s="51" t="s">
        <v>15</v>
      </c>
      <c r="D144" s="4" t="s">
        <v>16</v>
      </c>
      <c r="E144" s="4" t="s">
        <v>17</v>
      </c>
      <c r="F144" s="35" t="s">
        <v>18</v>
      </c>
      <c r="G144" s="11">
        <v>519</v>
      </c>
      <c r="H144" s="1">
        <v>523</v>
      </c>
      <c r="I144" s="40">
        <f t="shared" si="22"/>
        <v>100.77071290944124</v>
      </c>
      <c r="J144" s="40">
        <f>I144</f>
        <v>100.77071290944124</v>
      </c>
      <c r="K144" s="40"/>
      <c r="L144" s="60" t="s">
        <v>67</v>
      </c>
      <c r="M144" s="61"/>
      <c r="N144" s="78"/>
      <c r="O144" s="78"/>
    </row>
    <row r="145" spans="1:15" ht="36" x14ac:dyDescent="0.25">
      <c r="A145" s="52"/>
      <c r="B145" s="52"/>
      <c r="C145" s="52"/>
      <c r="D145" s="4" t="s">
        <v>19</v>
      </c>
      <c r="E145" s="4" t="s">
        <v>20</v>
      </c>
      <c r="F145" s="35" t="s">
        <v>21</v>
      </c>
      <c r="G145" s="12">
        <v>61.1</v>
      </c>
      <c r="H145" s="1">
        <v>60.9</v>
      </c>
      <c r="I145" s="40">
        <f t="shared" si="22"/>
        <v>99.672667757774136</v>
      </c>
      <c r="J145" s="55">
        <f>AVERAGE(I145:I150)</f>
        <v>99.912111292962365</v>
      </c>
      <c r="K145" s="40"/>
      <c r="L145" s="61"/>
      <c r="M145" s="61"/>
      <c r="N145" s="78"/>
      <c r="O145" s="78"/>
    </row>
    <row r="146" spans="1:15" ht="24" x14ac:dyDescent="0.25">
      <c r="A146" s="52"/>
      <c r="B146" s="52"/>
      <c r="C146" s="52"/>
      <c r="D146" s="4" t="s">
        <v>19</v>
      </c>
      <c r="E146" s="4" t="s">
        <v>22</v>
      </c>
      <c r="F146" s="35" t="s">
        <v>21</v>
      </c>
      <c r="G146" s="39">
        <v>0</v>
      </c>
      <c r="H146" s="1">
        <v>0</v>
      </c>
      <c r="I146" s="40">
        <f>IF(H146=0,100,IF(H146=10,90,IF(H146=25,75,IF(H146=45,55,IF(H146=70,30,IF(H146&gt;100,0,0))))))</f>
        <v>100</v>
      </c>
      <c r="J146" s="56"/>
      <c r="K146" s="40"/>
      <c r="L146" s="61"/>
      <c r="M146" s="61"/>
      <c r="N146" s="78"/>
      <c r="O146" s="78"/>
    </row>
    <row r="147" spans="1:15" ht="24" x14ac:dyDescent="0.25">
      <c r="A147" s="52"/>
      <c r="B147" s="52"/>
      <c r="C147" s="52"/>
      <c r="D147" s="4" t="s">
        <v>19</v>
      </c>
      <c r="E147" s="4" t="s">
        <v>23</v>
      </c>
      <c r="F147" s="35" t="s">
        <v>21</v>
      </c>
      <c r="G147" s="39">
        <v>100</v>
      </c>
      <c r="H147" s="1">
        <v>100</v>
      </c>
      <c r="I147" s="40">
        <f t="shared" ref="I147:I152" si="23">H147/G147*100</f>
        <v>100</v>
      </c>
      <c r="J147" s="56"/>
      <c r="K147" s="40"/>
      <c r="L147" s="61"/>
      <c r="M147" s="61"/>
      <c r="N147" s="78"/>
      <c r="O147" s="78"/>
    </row>
    <row r="148" spans="1:15" ht="24" x14ac:dyDescent="0.25">
      <c r="A148" s="52"/>
      <c r="B148" s="52"/>
      <c r="C148" s="52"/>
      <c r="D148" s="4" t="s">
        <v>19</v>
      </c>
      <c r="E148" s="4" t="s">
        <v>24</v>
      </c>
      <c r="F148" s="35" t="s">
        <v>21</v>
      </c>
      <c r="G148" s="39">
        <v>100</v>
      </c>
      <c r="H148" s="1">
        <v>99.8</v>
      </c>
      <c r="I148" s="40">
        <f t="shared" si="23"/>
        <v>99.8</v>
      </c>
      <c r="J148" s="56"/>
      <c r="K148" s="40"/>
      <c r="L148" s="61"/>
      <c r="M148" s="61"/>
      <c r="N148" s="78"/>
      <c r="O148" s="78"/>
    </row>
    <row r="149" spans="1:15" ht="48" x14ac:dyDescent="0.25">
      <c r="A149" s="52"/>
      <c r="B149" s="52"/>
      <c r="C149" s="52"/>
      <c r="D149" s="4" t="s">
        <v>19</v>
      </c>
      <c r="E149" s="4" t="s">
        <v>25</v>
      </c>
      <c r="F149" s="35" t="s">
        <v>21</v>
      </c>
      <c r="G149" s="39">
        <v>100</v>
      </c>
      <c r="H149" s="1">
        <v>100</v>
      </c>
      <c r="I149" s="40">
        <f t="shared" si="23"/>
        <v>100</v>
      </c>
      <c r="J149" s="56"/>
      <c r="K149" s="40"/>
      <c r="L149" s="61"/>
      <c r="M149" s="61"/>
      <c r="N149" s="78"/>
      <c r="O149" s="78"/>
    </row>
    <row r="150" spans="1:15" ht="204" x14ac:dyDescent="0.25">
      <c r="A150" s="53"/>
      <c r="B150" s="53"/>
      <c r="C150" s="53"/>
      <c r="D150" s="4" t="s">
        <v>19</v>
      </c>
      <c r="E150" s="4" t="s">
        <v>26</v>
      </c>
      <c r="F150" s="35" t="s">
        <v>21</v>
      </c>
      <c r="G150" s="39">
        <v>100</v>
      </c>
      <c r="H150" s="1">
        <v>100</v>
      </c>
      <c r="I150" s="40">
        <f t="shared" si="23"/>
        <v>100</v>
      </c>
      <c r="J150" s="57"/>
      <c r="K150" s="40"/>
      <c r="L150" s="62"/>
      <c r="M150" s="62"/>
      <c r="N150" s="47"/>
      <c r="O150" s="47"/>
    </row>
    <row r="151" spans="1:15" ht="24" x14ac:dyDescent="0.25">
      <c r="A151" s="51" t="s">
        <v>29</v>
      </c>
      <c r="B151" s="44" t="s">
        <v>14</v>
      </c>
      <c r="C151" s="44" t="s">
        <v>15</v>
      </c>
      <c r="D151" s="4" t="s">
        <v>16</v>
      </c>
      <c r="E151" s="4" t="s">
        <v>17</v>
      </c>
      <c r="F151" s="35" t="s">
        <v>18</v>
      </c>
      <c r="G151" s="21">
        <v>29</v>
      </c>
      <c r="H151" s="1">
        <v>32</v>
      </c>
      <c r="I151" s="41">
        <f t="shared" si="23"/>
        <v>110.34482758620689</v>
      </c>
      <c r="J151" s="41">
        <f>I151</f>
        <v>110.34482758620689</v>
      </c>
      <c r="K151" s="40" t="s">
        <v>154</v>
      </c>
      <c r="L151" s="60" t="s">
        <v>67</v>
      </c>
      <c r="M151" s="60">
        <f>AVERAGE(J151:J171)</f>
        <v>99.932036976080454</v>
      </c>
      <c r="N151" s="46">
        <v>5</v>
      </c>
      <c r="O151" s="46" t="s">
        <v>71</v>
      </c>
    </row>
    <row r="152" spans="1:15" ht="36" x14ac:dyDescent="0.25">
      <c r="A152" s="52"/>
      <c r="B152" s="44"/>
      <c r="C152" s="44"/>
      <c r="D152" s="4" t="s">
        <v>19</v>
      </c>
      <c r="E152" s="4" t="s">
        <v>20</v>
      </c>
      <c r="F152" s="35" t="s">
        <v>21</v>
      </c>
      <c r="G152" s="16">
        <v>10.7</v>
      </c>
      <c r="H152" s="1">
        <v>12.1</v>
      </c>
      <c r="I152" s="41">
        <f t="shared" si="23"/>
        <v>113.08411214953271</v>
      </c>
      <c r="J152" s="60">
        <f>AVERAGE(I152:I157)</f>
        <v>100.51401869158879</v>
      </c>
      <c r="K152" s="40" t="s">
        <v>155</v>
      </c>
      <c r="L152" s="61"/>
      <c r="M152" s="61"/>
      <c r="N152" s="78"/>
      <c r="O152" s="78"/>
    </row>
    <row r="153" spans="1:15" ht="24" x14ac:dyDescent="0.25">
      <c r="A153" s="52"/>
      <c r="B153" s="44"/>
      <c r="C153" s="44"/>
      <c r="D153" s="4" t="s">
        <v>19</v>
      </c>
      <c r="E153" s="4" t="s">
        <v>22</v>
      </c>
      <c r="F153" s="35" t="s">
        <v>21</v>
      </c>
      <c r="G153" s="35">
        <v>0</v>
      </c>
      <c r="H153" s="1">
        <v>0</v>
      </c>
      <c r="I153" s="41">
        <f>IF(H153=0,100,IF(H153=10,90,IF(H153=25,75,IF(H153=45,55,IF(H153=70,30,IF(H153&gt;100,0,0))))))</f>
        <v>100</v>
      </c>
      <c r="J153" s="61"/>
      <c r="K153" s="40"/>
      <c r="L153" s="61"/>
      <c r="M153" s="61"/>
      <c r="N153" s="78"/>
      <c r="O153" s="78"/>
    </row>
    <row r="154" spans="1:15" ht="24" x14ac:dyDescent="0.25">
      <c r="A154" s="52"/>
      <c r="B154" s="44"/>
      <c r="C154" s="44"/>
      <c r="D154" s="4" t="s">
        <v>19</v>
      </c>
      <c r="E154" s="4" t="s">
        <v>23</v>
      </c>
      <c r="F154" s="35" t="s">
        <v>21</v>
      </c>
      <c r="G154" s="35">
        <v>100</v>
      </c>
      <c r="H154" s="1">
        <v>100</v>
      </c>
      <c r="I154" s="41">
        <f t="shared" ref="I154:I159" si="24">H154/G154*100</f>
        <v>100</v>
      </c>
      <c r="J154" s="61"/>
      <c r="K154" s="40"/>
      <c r="L154" s="61"/>
      <c r="M154" s="61"/>
      <c r="N154" s="78"/>
      <c r="O154" s="78"/>
    </row>
    <row r="155" spans="1:15" ht="24" x14ac:dyDescent="0.25">
      <c r="A155" s="52"/>
      <c r="B155" s="44"/>
      <c r="C155" s="44"/>
      <c r="D155" s="4" t="s">
        <v>19</v>
      </c>
      <c r="E155" s="4" t="s">
        <v>24</v>
      </c>
      <c r="F155" s="35" t="s">
        <v>21</v>
      </c>
      <c r="G155" s="35">
        <v>100</v>
      </c>
      <c r="H155" s="1">
        <v>100</v>
      </c>
      <c r="I155" s="41">
        <f t="shared" si="24"/>
        <v>100</v>
      </c>
      <c r="J155" s="61"/>
      <c r="K155" s="40"/>
      <c r="L155" s="61"/>
      <c r="M155" s="61"/>
      <c r="N155" s="78"/>
      <c r="O155" s="78"/>
    </row>
    <row r="156" spans="1:15" ht="48" x14ac:dyDescent="0.25">
      <c r="A156" s="52"/>
      <c r="B156" s="44"/>
      <c r="C156" s="44"/>
      <c r="D156" s="4" t="s">
        <v>19</v>
      </c>
      <c r="E156" s="4" t="s">
        <v>25</v>
      </c>
      <c r="F156" s="35" t="s">
        <v>21</v>
      </c>
      <c r="G156" s="35">
        <v>100</v>
      </c>
      <c r="H156" s="1">
        <v>100</v>
      </c>
      <c r="I156" s="41">
        <f t="shared" si="24"/>
        <v>100</v>
      </c>
      <c r="J156" s="61"/>
      <c r="K156" s="40"/>
      <c r="L156" s="61"/>
      <c r="M156" s="61"/>
      <c r="N156" s="78"/>
      <c r="O156" s="78"/>
    </row>
    <row r="157" spans="1:15" ht="204" x14ac:dyDescent="0.25">
      <c r="A157" s="52"/>
      <c r="B157" s="44"/>
      <c r="C157" s="44"/>
      <c r="D157" s="4" t="s">
        <v>19</v>
      </c>
      <c r="E157" s="4" t="s">
        <v>26</v>
      </c>
      <c r="F157" s="35" t="s">
        <v>21</v>
      </c>
      <c r="G157" s="35">
        <v>100</v>
      </c>
      <c r="H157" s="1">
        <v>90</v>
      </c>
      <c r="I157" s="41">
        <f t="shared" si="24"/>
        <v>90</v>
      </c>
      <c r="J157" s="62"/>
      <c r="K157" s="40" t="s">
        <v>153</v>
      </c>
      <c r="L157" s="62"/>
      <c r="M157" s="61"/>
      <c r="N157" s="78"/>
      <c r="O157" s="78"/>
    </row>
    <row r="158" spans="1:15" ht="24" x14ac:dyDescent="0.25">
      <c r="A158" s="52"/>
      <c r="B158" s="44" t="s">
        <v>27</v>
      </c>
      <c r="C158" s="44" t="s">
        <v>15</v>
      </c>
      <c r="D158" s="4" t="s">
        <v>16</v>
      </c>
      <c r="E158" s="4" t="s">
        <v>17</v>
      </c>
      <c r="F158" s="35" t="s">
        <v>18</v>
      </c>
      <c r="G158" s="21">
        <v>56</v>
      </c>
      <c r="H158" s="1">
        <v>53</v>
      </c>
      <c r="I158" s="41">
        <f t="shared" si="24"/>
        <v>94.642857142857139</v>
      </c>
      <c r="J158" s="41">
        <f>I158</f>
        <v>94.642857142857139</v>
      </c>
      <c r="K158" s="40" t="s">
        <v>156</v>
      </c>
      <c r="L158" s="60" t="s">
        <v>67</v>
      </c>
      <c r="M158" s="61"/>
      <c r="N158" s="78"/>
      <c r="O158" s="78"/>
    </row>
    <row r="159" spans="1:15" ht="36" x14ac:dyDescent="0.25">
      <c r="A159" s="52"/>
      <c r="B159" s="44"/>
      <c r="C159" s="44"/>
      <c r="D159" s="4" t="s">
        <v>19</v>
      </c>
      <c r="E159" s="4" t="s">
        <v>20</v>
      </c>
      <c r="F159" s="35" t="s">
        <v>21</v>
      </c>
      <c r="G159" s="16">
        <v>20.7</v>
      </c>
      <c r="H159" s="1">
        <v>20</v>
      </c>
      <c r="I159" s="41">
        <f t="shared" si="24"/>
        <v>96.618357487922708</v>
      </c>
      <c r="J159" s="60">
        <f>AVERAGE(I159:I164)</f>
        <v>97.644726247987123</v>
      </c>
      <c r="K159" s="40"/>
      <c r="L159" s="61"/>
      <c r="M159" s="61"/>
      <c r="N159" s="78"/>
      <c r="O159" s="78"/>
    </row>
    <row r="160" spans="1:15" ht="24" x14ac:dyDescent="0.25">
      <c r="A160" s="52"/>
      <c r="B160" s="44"/>
      <c r="C160" s="44"/>
      <c r="D160" s="4" t="s">
        <v>19</v>
      </c>
      <c r="E160" s="4" t="s">
        <v>22</v>
      </c>
      <c r="F160" s="35" t="s">
        <v>21</v>
      </c>
      <c r="G160" s="35">
        <v>0</v>
      </c>
      <c r="H160" s="1">
        <v>0</v>
      </c>
      <c r="I160" s="41">
        <f>IF(H160=0,100,IF(H160=10,90,IF(H160=25,75,IF(H160=45,55,IF(H160=70,30,IF(H160&gt;100,0,0))))))</f>
        <v>100</v>
      </c>
      <c r="J160" s="61"/>
      <c r="K160" s="40"/>
      <c r="L160" s="61"/>
      <c r="M160" s="61"/>
      <c r="N160" s="78"/>
      <c r="O160" s="78"/>
    </row>
    <row r="161" spans="1:15" ht="24" x14ac:dyDescent="0.25">
      <c r="A161" s="52"/>
      <c r="B161" s="44"/>
      <c r="C161" s="44"/>
      <c r="D161" s="4" t="s">
        <v>19</v>
      </c>
      <c r="E161" s="4" t="s">
        <v>23</v>
      </c>
      <c r="F161" s="35" t="s">
        <v>21</v>
      </c>
      <c r="G161" s="35">
        <v>100</v>
      </c>
      <c r="H161" s="1">
        <v>100</v>
      </c>
      <c r="I161" s="41">
        <f t="shared" ref="I161:I166" si="25">H161/G161*100</f>
        <v>100</v>
      </c>
      <c r="J161" s="61"/>
      <c r="K161" s="40"/>
      <c r="L161" s="61"/>
      <c r="M161" s="61"/>
      <c r="N161" s="78"/>
      <c r="O161" s="78"/>
    </row>
    <row r="162" spans="1:15" ht="24" x14ac:dyDescent="0.25">
      <c r="A162" s="52"/>
      <c r="B162" s="44"/>
      <c r="C162" s="44"/>
      <c r="D162" s="4" t="s">
        <v>19</v>
      </c>
      <c r="E162" s="4" t="s">
        <v>24</v>
      </c>
      <c r="F162" s="35" t="s">
        <v>21</v>
      </c>
      <c r="G162" s="35">
        <v>100</v>
      </c>
      <c r="H162" s="1">
        <v>99.25</v>
      </c>
      <c r="I162" s="41">
        <f t="shared" si="25"/>
        <v>99.25</v>
      </c>
      <c r="J162" s="61"/>
      <c r="K162" s="40"/>
      <c r="L162" s="61"/>
      <c r="M162" s="61"/>
      <c r="N162" s="78"/>
      <c r="O162" s="78"/>
    </row>
    <row r="163" spans="1:15" ht="48" x14ac:dyDescent="0.25">
      <c r="A163" s="52"/>
      <c r="B163" s="44"/>
      <c r="C163" s="44"/>
      <c r="D163" s="4" t="s">
        <v>19</v>
      </c>
      <c r="E163" s="4" t="s">
        <v>25</v>
      </c>
      <c r="F163" s="35" t="s">
        <v>21</v>
      </c>
      <c r="G163" s="35">
        <v>100</v>
      </c>
      <c r="H163" s="1">
        <v>100</v>
      </c>
      <c r="I163" s="41">
        <f t="shared" si="25"/>
        <v>100</v>
      </c>
      <c r="J163" s="61"/>
      <c r="K163" s="40"/>
      <c r="L163" s="61"/>
      <c r="M163" s="61"/>
      <c r="N163" s="78"/>
      <c r="O163" s="78"/>
    </row>
    <row r="164" spans="1:15" ht="204" x14ac:dyDescent="0.25">
      <c r="A164" s="52"/>
      <c r="B164" s="44"/>
      <c r="C164" s="44"/>
      <c r="D164" s="4" t="s">
        <v>19</v>
      </c>
      <c r="E164" s="4" t="s">
        <v>26</v>
      </c>
      <c r="F164" s="35" t="s">
        <v>21</v>
      </c>
      <c r="G164" s="35">
        <v>100</v>
      </c>
      <c r="H164" s="1">
        <v>90</v>
      </c>
      <c r="I164" s="41">
        <f t="shared" si="25"/>
        <v>90</v>
      </c>
      <c r="J164" s="62"/>
      <c r="K164" s="40" t="s">
        <v>157</v>
      </c>
      <c r="L164" s="62"/>
      <c r="M164" s="61"/>
      <c r="N164" s="78"/>
      <c r="O164" s="78"/>
    </row>
    <row r="165" spans="1:15" ht="24" x14ac:dyDescent="0.25">
      <c r="A165" s="52"/>
      <c r="B165" s="51" t="s">
        <v>28</v>
      </c>
      <c r="C165" s="51" t="s">
        <v>15</v>
      </c>
      <c r="D165" s="4" t="s">
        <v>16</v>
      </c>
      <c r="E165" s="4" t="s">
        <v>17</v>
      </c>
      <c r="F165" s="35" t="s">
        <v>18</v>
      </c>
      <c r="G165" s="21">
        <v>186</v>
      </c>
      <c r="H165" s="1">
        <v>180</v>
      </c>
      <c r="I165" s="41">
        <f t="shared" si="25"/>
        <v>96.774193548387103</v>
      </c>
      <c r="J165" s="41">
        <f>I165</f>
        <v>96.774193548387103</v>
      </c>
      <c r="K165" s="40"/>
      <c r="L165" s="60" t="s">
        <v>67</v>
      </c>
      <c r="M165" s="61"/>
      <c r="N165" s="78"/>
      <c r="O165" s="78"/>
    </row>
    <row r="166" spans="1:15" ht="36" x14ac:dyDescent="0.25">
      <c r="A166" s="52"/>
      <c r="B166" s="52"/>
      <c r="C166" s="52"/>
      <c r="D166" s="4" t="s">
        <v>19</v>
      </c>
      <c r="E166" s="4" t="s">
        <v>20</v>
      </c>
      <c r="F166" s="35" t="s">
        <v>21</v>
      </c>
      <c r="G166" s="16">
        <v>68.599999999999994</v>
      </c>
      <c r="H166" s="1">
        <v>67.900000000000006</v>
      </c>
      <c r="I166" s="41">
        <f t="shared" si="25"/>
        <v>98.979591836734713</v>
      </c>
      <c r="J166" s="60">
        <f>AVERAGE(I166:I171)</f>
        <v>99.67159863945578</v>
      </c>
      <c r="K166" s="40"/>
      <c r="L166" s="61"/>
      <c r="M166" s="61"/>
      <c r="N166" s="78"/>
      <c r="O166" s="78"/>
    </row>
    <row r="167" spans="1:15" ht="24" x14ac:dyDescent="0.25">
      <c r="A167" s="52"/>
      <c r="B167" s="52"/>
      <c r="C167" s="52"/>
      <c r="D167" s="4" t="s">
        <v>19</v>
      </c>
      <c r="E167" s="4" t="s">
        <v>22</v>
      </c>
      <c r="F167" s="35" t="s">
        <v>21</v>
      </c>
      <c r="G167" s="35">
        <v>0</v>
      </c>
      <c r="H167" s="1">
        <v>0</v>
      </c>
      <c r="I167" s="41">
        <f>IF(H167=0,100,IF(H167=10,90,IF(H167=25,75,IF(H167=45,55,IF(H167=70,30,IF(H167&gt;100,0,0))))))</f>
        <v>100</v>
      </c>
      <c r="J167" s="61"/>
      <c r="K167" s="40"/>
      <c r="L167" s="61"/>
      <c r="M167" s="61"/>
      <c r="N167" s="78"/>
      <c r="O167" s="78"/>
    </row>
    <row r="168" spans="1:15" ht="24" x14ac:dyDescent="0.25">
      <c r="A168" s="52"/>
      <c r="B168" s="52"/>
      <c r="C168" s="52"/>
      <c r="D168" s="4" t="s">
        <v>19</v>
      </c>
      <c r="E168" s="4" t="s">
        <v>23</v>
      </c>
      <c r="F168" s="35" t="s">
        <v>21</v>
      </c>
      <c r="G168" s="35">
        <v>100</v>
      </c>
      <c r="H168" s="1">
        <v>100</v>
      </c>
      <c r="I168" s="41">
        <f t="shared" ref="I168:I171" si="26">H168/G168*100</f>
        <v>100</v>
      </c>
      <c r="J168" s="61"/>
      <c r="K168" s="40"/>
      <c r="L168" s="61"/>
      <c r="M168" s="61"/>
      <c r="N168" s="78"/>
      <c r="O168" s="78"/>
    </row>
    <row r="169" spans="1:15" ht="24" x14ac:dyDescent="0.25">
      <c r="A169" s="52"/>
      <c r="B169" s="52"/>
      <c r="C169" s="52"/>
      <c r="D169" s="4" t="s">
        <v>19</v>
      </c>
      <c r="E169" s="4" t="s">
        <v>24</v>
      </c>
      <c r="F169" s="35" t="s">
        <v>21</v>
      </c>
      <c r="G169" s="35">
        <v>100</v>
      </c>
      <c r="H169" s="1">
        <v>99.05</v>
      </c>
      <c r="I169" s="41">
        <f t="shared" si="26"/>
        <v>99.05</v>
      </c>
      <c r="J169" s="61"/>
      <c r="K169" s="40"/>
      <c r="L169" s="61"/>
      <c r="M169" s="61"/>
      <c r="N169" s="78"/>
      <c r="O169" s="78"/>
    </row>
    <row r="170" spans="1:15" ht="48" x14ac:dyDescent="0.25">
      <c r="A170" s="52"/>
      <c r="B170" s="52"/>
      <c r="C170" s="52"/>
      <c r="D170" s="4" t="s">
        <v>19</v>
      </c>
      <c r="E170" s="4" t="s">
        <v>25</v>
      </c>
      <c r="F170" s="35" t="s">
        <v>21</v>
      </c>
      <c r="G170" s="35">
        <v>100</v>
      </c>
      <c r="H170" s="1">
        <v>100</v>
      </c>
      <c r="I170" s="41">
        <f t="shared" si="26"/>
        <v>100</v>
      </c>
      <c r="J170" s="61"/>
      <c r="K170" s="40"/>
      <c r="L170" s="61"/>
      <c r="M170" s="61"/>
      <c r="N170" s="78"/>
      <c r="O170" s="78"/>
    </row>
    <row r="171" spans="1:15" ht="204" x14ac:dyDescent="0.25">
      <c r="A171" s="53"/>
      <c r="B171" s="53"/>
      <c r="C171" s="53"/>
      <c r="D171" s="4" t="s">
        <v>19</v>
      </c>
      <c r="E171" s="4" t="s">
        <v>26</v>
      </c>
      <c r="F171" s="35" t="s">
        <v>21</v>
      </c>
      <c r="G171" s="35">
        <v>100</v>
      </c>
      <c r="H171" s="1">
        <v>100</v>
      </c>
      <c r="I171" s="41">
        <f t="shared" si="26"/>
        <v>100</v>
      </c>
      <c r="J171" s="62"/>
      <c r="K171" s="104"/>
      <c r="L171" s="62"/>
      <c r="M171" s="62"/>
      <c r="N171" s="47"/>
      <c r="O171" s="47"/>
    </row>
    <row r="172" spans="1:15" ht="24" customHeight="1" x14ac:dyDescent="0.25">
      <c r="A172" s="51" t="s">
        <v>30</v>
      </c>
      <c r="B172" s="44" t="s">
        <v>14</v>
      </c>
      <c r="C172" s="44" t="s">
        <v>15</v>
      </c>
      <c r="D172" s="4" t="s">
        <v>16</v>
      </c>
      <c r="E172" s="4" t="s">
        <v>17</v>
      </c>
      <c r="F172" s="35" t="s">
        <v>18</v>
      </c>
      <c r="G172" s="11">
        <v>54</v>
      </c>
      <c r="H172" s="1">
        <v>56</v>
      </c>
      <c r="I172" s="2">
        <f t="shared" ref="I172:I173" si="27">H172/G172*100</f>
        <v>103.7037037037037</v>
      </c>
      <c r="J172" s="2">
        <f>I172</f>
        <v>103.7037037037037</v>
      </c>
      <c r="K172" s="40"/>
      <c r="L172" s="10"/>
      <c r="M172" s="72">
        <f>AVERAGE(J172:J192)</f>
        <v>100.14755062902218</v>
      </c>
      <c r="N172" s="105">
        <v>5</v>
      </c>
      <c r="O172" s="46" t="s">
        <v>71</v>
      </c>
    </row>
    <row r="173" spans="1:15" ht="36" x14ac:dyDescent="0.25">
      <c r="A173" s="52"/>
      <c r="B173" s="44"/>
      <c r="C173" s="44"/>
      <c r="D173" s="4" t="s">
        <v>19</v>
      </c>
      <c r="E173" s="4" t="s">
        <v>20</v>
      </c>
      <c r="F173" s="35" t="s">
        <v>21</v>
      </c>
      <c r="G173" s="39">
        <v>8.1</v>
      </c>
      <c r="H173" s="1">
        <v>8.3000000000000007</v>
      </c>
      <c r="I173" s="2">
        <f t="shared" si="27"/>
        <v>102.46913580246914</v>
      </c>
      <c r="J173" s="72">
        <f>AVERAGE(I173:I178)</f>
        <v>99.658189300411536</v>
      </c>
      <c r="K173" s="40"/>
      <c r="L173" s="10"/>
      <c r="M173" s="73"/>
      <c r="N173" s="106"/>
      <c r="O173" s="78"/>
    </row>
    <row r="174" spans="1:15" ht="24" x14ac:dyDescent="0.25">
      <c r="A174" s="52"/>
      <c r="B174" s="44"/>
      <c r="C174" s="44"/>
      <c r="D174" s="4" t="s">
        <v>19</v>
      </c>
      <c r="E174" s="4" t="s">
        <v>22</v>
      </c>
      <c r="F174" s="35" t="s">
        <v>21</v>
      </c>
      <c r="G174" s="39">
        <v>0</v>
      </c>
      <c r="H174" s="1">
        <v>0</v>
      </c>
      <c r="I174" s="2">
        <f>IF(H174=0,100,IF(H174=10,90,IF(H174=25,75,IF(H174=45,55,IF(H174=70,30,IF(H174&gt;100,0,0))))))</f>
        <v>100</v>
      </c>
      <c r="J174" s="73"/>
      <c r="K174" s="40"/>
      <c r="L174" s="10"/>
      <c r="M174" s="73"/>
      <c r="N174" s="106"/>
      <c r="O174" s="78"/>
    </row>
    <row r="175" spans="1:15" ht="24" x14ac:dyDescent="0.25">
      <c r="A175" s="52"/>
      <c r="B175" s="44"/>
      <c r="C175" s="44"/>
      <c r="D175" s="4" t="s">
        <v>19</v>
      </c>
      <c r="E175" s="4" t="s">
        <v>23</v>
      </c>
      <c r="F175" s="35" t="s">
        <v>21</v>
      </c>
      <c r="G175" s="39">
        <v>100</v>
      </c>
      <c r="H175" s="1">
        <v>100</v>
      </c>
      <c r="I175" s="2">
        <f t="shared" ref="I175:I180" si="28">H175/G175*100</f>
        <v>100</v>
      </c>
      <c r="J175" s="73"/>
      <c r="K175" s="40"/>
      <c r="L175" s="10"/>
      <c r="M175" s="73"/>
      <c r="N175" s="106"/>
      <c r="O175" s="78"/>
    </row>
    <row r="176" spans="1:15" ht="24" x14ac:dyDescent="0.25">
      <c r="A176" s="52"/>
      <c r="B176" s="44"/>
      <c r="C176" s="44"/>
      <c r="D176" s="4" t="s">
        <v>19</v>
      </c>
      <c r="E176" s="4" t="s">
        <v>24</v>
      </c>
      <c r="F176" s="35" t="s">
        <v>21</v>
      </c>
      <c r="G176" s="39">
        <v>100</v>
      </c>
      <c r="H176" s="1">
        <v>95.48</v>
      </c>
      <c r="I176" s="2">
        <f t="shared" si="28"/>
        <v>95.48</v>
      </c>
      <c r="J176" s="73"/>
      <c r="K176" s="40" t="s">
        <v>158</v>
      </c>
      <c r="L176" s="10"/>
      <c r="M176" s="73"/>
      <c r="N176" s="106"/>
      <c r="O176" s="78"/>
    </row>
    <row r="177" spans="1:15" ht="48" x14ac:dyDescent="0.25">
      <c r="A177" s="52"/>
      <c r="B177" s="44"/>
      <c r="C177" s="44"/>
      <c r="D177" s="4" t="s">
        <v>19</v>
      </c>
      <c r="E177" s="4" t="s">
        <v>25</v>
      </c>
      <c r="F177" s="35" t="s">
        <v>21</v>
      </c>
      <c r="G177" s="39">
        <v>100</v>
      </c>
      <c r="H177" s="1">
        <v>100</v>
      </c>
      <c r="I177" s="2">
        <f t="shared" si="28"/>
        <v>100</v>
      </c>
      <c r="J177" s="73"/>
      <c r="K177" s="40"/>
      <c r="L177" s="10"/>
      <c r="M177" s="73"/>
      <c r="N177" s="106"/>
      <c r="O177" s="78"/>
    </row>
    <row r="178" spans="1:15" ht="204" x14ac:dyDescent="0.25">
      <c r="A178" s="52"/>
      <c r="B178" s="44"/>
      <c r="C178" s="44"/>
      <c r="D178" s="4" t="s">
        <v>19</v>
      </c>
      <c r="E178" s="4" t="s">
        <v>26</v>
      </c>
      <c r="F178" s="35" t="s">
        <v>21</v>
      </c>
      <c r="G178" s="39">
        <v>100</v>
      </c>
      <c r="H178" s="1">
        <v>100</v>
      </c>
      <c r="I178" s="2">
        <f t="shared" si="28"/>
        <v>100</v>
      </c>
      <c r="J178" s="74"/>
      <c r="K178" s="40"/>
      <c r="L178" s="10"/>
      <c r="M178" s="73"/>
      <c r="N178" s="106"/>
      <c r="O178" s="78"/>
    </row>
    <row r="179" spans="1:15" ht="24" customHeight="1" x14ac:dyDescent="0.25">
      <c r="A179" s="52"/>
      <c r="B179" s="44" t="s">
        <v>27</v>
      </c>
      <c r="C179" s="44" t="s">
        <v>15</v>
      </c>
      <c r="D179" s="4" t="s">
        <v>16</v>
      </c>
      <c r="E179" s="4" t="s">
        <v>17</v>
      </c>
      <c r="F179" s="35" t="s">
        <v>18</v>
      </c>
      <c r="G179" s="11">
        <v>152</v>
      </c>
      <c r="H179" s="1">
        <v>152</v>
      </c>
      <c r="I179" s="2">
        <f t="shared" si="28"/>
        <v>100</v>
      </c>
      <c r="J179" s="2">
        <f>I179</f>
        <v>100</v>
      </c>
      <c r="K179" s="40"/>
      <c r="L179" s="10"/>
      <c r="M179" s="73"/>
      <c r="N179" s="106"/>
      <c r="O179" s="78"/>
    </row>
    <row r="180" spans="1:15" ht="36" x14ac:dyDescent="0.25">
      <c r="A180" s="52"/>
      <c r="B180" s="44"/>
      <c r="C180" s="44"/>
      <c r="D180" s="4" t="s">
        <v>19</v>
      </c>
      <c r="E180" s="4" t="s">
        <v>20</v>
      </c>
      <c r="F180" s="35" t="s">
        <v>21</v>
      </c>
      <c r="G180" s="39">
        <v>23</v>
      </c>
      <c r="H180" s="1">
        <v>22.7</v>
      </c>
      <c r="I180" s="2">
        <f t="shared" si="28"/>
        <v>98.695652173913047</v>
      </c>
      <c r="J180" s="72">
        <f>AVERAGE(I180:I185)</f>
        <v>99.060942028985508</v>
      </c>
      <c r="K180" s="40"/>
      <c r="L180" s="10"/>
      <c r="M180" s="73"/>
      <c r="N180" s="106"/>
      <c r="O180" s="78"/>
    </row>
    <row r="181" spans="1:15" ht="24" x14ac:dyDescent="0.25">
      <c r="A181" s="52"/>
      <c r="B181" s="44"/>
      <c r="C181" s="44"/>
      <c r="D181" s="4" t="s">
        <v>19</v>
      </c>
      <c r="E181" s="4" t="s">
        <v>22</v>
      </c>
      <c r="F181" s="35" t="s">
        <v>21</v>
      </c>
      <c r="G181" s="39">
        <v>0</v>
      </c>
      <c r="H181" s="1">
        <v>0</v>
      </c>
      <c r="I181" s="2">
        <f>IF(H181=0,100,IF(H181=10,90,IF(H181=25,75,IF(H181=45,55,IF(H181=70,30,IF(H181&gt;100,0,0))))))</f>
        <v>100</v>
      </c>
      <c r="J181" s="73"/>
      <c r="K181" s="40"/>
      <c r="L181" s="10"/>
      <c r="M181" s="73"/>
      <c r="N181" s="106"/>
      <c r="O181" s="78"/>
    </row>
    <row r="182" spans="1:15" ht="24" x14ac:dyDescent="0.25">
      <c r="A182" s="52"/>
      <c r="B182" s="44"/>
      <c r="C182" s="44"/>
      <c r="D182" s="4" t="s">
        <v>19</v>
      </c>
      <c r="E182" s="4" t="s">
        <v>23</v>
      </c>
      <c r="F182" s="35" t="s">
        <v>21</v>
      </c>
      <c r="G182" s="39">
        <v>100</v>
      </c>
      <c r="H182" s="1">
        <v>100</v>
      </c>
      <c r="I182" s="2">
        <f t="shared" ref="I182:I187" si="29">H182/G182*100</f>
        <v>100</v>
      </c>
      <c r="J182" s="73"/>
      <c r="K182" s="40"/>
      <c r="L182" s="10"/>
      <c r="M182" s="73"/>
      <c r="N182" s="106"/>
      <c r="O182" s="78"/>
    </row>
    <row r="183" spans="1:15" ht="24" x14ac:dyDescent="0.25">
      <c r="A183" s="52"/>
      <c r="B183" s="44"/>
      <c r="C183" s="44"/>
      <c r="D183" s="4" t="s">
        <v>19</v>
      </c>
      <c r="E183" s="4" t="s">
        <v>24</v>
      </c>
      <c r="F183" s="35" t="s">
        <v>21</v>
      </c>
      <c r="G183" s="39">
        <v>100</v>
      </c>
      <c r="H183" s="1">
        <v>95.67</v>
      </c>
      <c r="I183" s="2">
        <f t="shared" si="29"/>
        <v>95.67</v>
      </c>
      <c r="J183" s="73"/>
      <c r="K183" s="40" t="s">
        <v>158</v>
      </c>
      <c r="L183" s="10"/>
      <c r="M183" s="73"/>
      <c r="N183" s="106"/>
      <c r="O183" s="78"/>
    </row>
    <row r="184" spans="1:15" ht="48" x14ac:dyDescent="0.25">
      <c r="A184" s="52"/>
      <c r="B184" s="44"/>
      <c r="C184" s="44"/>
      <c r="D184" s="4" t="s">
        <v>19</v>
      </c>
      <c r="E184" s="4" t="s">
        <v>25</v>
      </c>
      <c r="F184" s="35" t="s">
        <v>21</v>
      </c>
      <c r="G184" s="39">
        <v>100</v>
      </c>
      <c r="H184" s="1">
        <v>100</v>
      </c>
      <c r="I184" s="2">
        <f t="shared" si="29"/>
        <v>100</v>
      </c>
      <c r="J184" s="73"/>
      <c r="K184" s="40"/>
      <c r="L184" s="10"/>
      <c r="M184" s="73"/>
      <c r="N184" s="106"/>
      <c r="O184" s="78"/>
    </row>
    <row r="185" spans="1:15" ht="204" x14ac:dyDescent="0.25">
      <c r="A185" s="52"/>
      <c r="B185" s="44"/>
      <c r="C185" s="44"/>
      <c r="D185" s="4" t="s">
        <v>19</v>
      </c>
      <c r="E185" s="4" t="s">
        <v>26</v>
      </c>
      <c r="F185" s="35" t="s">
        <v>21</v>
      </c>
      <c r="G185" s="39">
        <v>100</v>
      </c>
      <c r="H185" s="1">
        <v>100</v>
      </c>
      <c r="I185" s="2">
        <f t="shared" si="29"/>
        <v>100</v>
      </c>
      <c r="J185" s="74"/>
      <c r="K185" s="40"/>
      <c r="L185" s="10"/>
      <c r="M185" s="73"/>
      <c r="N185" s="106"/>
      <c r="O185" s="78"/>
    </row>
    <row r="186" spans="1:15" ht="24" customHeight="1" x14ac:dyDescent="0.25">
      <c r="A186" s="52"/>
      <c r="B186" s="51" t="s">
        <v>28</v>
      </c>
      <c r="C186" s="51" t="s">
        <v>15</v>
      </c>
      <c r="D186" s="4" t="s">
        <v>16</v>
      </c>
      <c r="E186" s="4" t="s">
        <v>17</v>
      </c>
      <c r="F186" s="35" t="s">
        <v>18</v>
      </c>
      <c r="G186" s="11">
        <v>470</v>
      </c>
      <c r="H186" s="1">
        <v>463</v>
      </c>
      <c r="I186" s="2">
        <f t="shared" si="29"/>
        <v>98.510638297872347</v>
      </c>
      <c r="J186" s="2">
        <f>I186</f>
        <v>98.510638297872347</v>
      </c>
      <c r="K186" s="40"/>
      <c r="L186" s="10"/>
      <c r="M186" s="73"/>
      <c r="N186" s="106"/>
      <c r="O186" s="78"/>
    </row>
    <row r="187" spans="1:15" ht="36" x14ac:dyDescent="0.25">
      <c r="A187" s="52"/>
      <c r="B187" s="52"/>
      <c r="C187" s="52"/>
      <c r="D187" s="4" t="s">
        <v>19</v>
      </c>
      <c r="E187" s="4" t="s">
        <v>20</v>
      </c>
      <c r="F187" s="35" t="s">
        <v>21</v>
      </c>
      <c r="G187" s="39">
        <v>69.2</v>
      </c>
      <c r="H187" s="1">
        <v>69</v>
      </c>
      <c r="I187" s="2">
        <f t="shared" si="29"/>
        <v>99.710982658959537</v>
      </c>
      <c r="J187" s="72">
        <f>AVERAGE(I187:I192)</f>
        <v>99.95183044315992</v>
      </c>
      <c r="K187" s="40"/>
      <c r="L187" s="10"/>
      <c r="M187" s="73"/>
      <c r="N187" s="106"/>
      <c r="O187" s="78"/>
    </row>
    <row r="188" spans="1:15" ht="24" x14ac:dyDescent="0.25">
      <c r="A188" s="52"/>
      <c r="B188" s="52"/>
      <c r="C188" s="52"/>
      <c r="D188" s="4" t="s">
        <v>19</v>
      </c>
      <c r="E188" s="4" t="s">
        <v>22</v>
      </c>
      <c r="F188" s="35" t="s">
        <v>21</v>
      </c>
      <c r="G188" s="39">
        <v>0</v>
      </c>
      <c r="H188" s="1">
        <v>0</v>
      </c>
      <c r="I188" s="2">
        <f>IF(H188=0,100,IF(H188=10,90,IF(H188=25,75,IF(H188=45,55,IF(H188=70,30,IF(H188&gt;100,0,0))))))</f>
        <v>100</v>
      </c>
      <c r="J188" s="73"/>
      <c r="K188" s="40"/>
      <c r="L188" s="10"/>
      <c r="M188" s="73"/>
      <c r="N188" s="106"/>
      <c r="O188" s="78"/>
    </row>
    <row r="189" spans="1:15" ht="24" x14ac:dyDescent="0.25">
      <c r="A189" s="52"/>
      <c r="B189" s="52"/>
      <c r="C189" s="52"/>
      <c r="D189" s="4" t="s">
        <v>19</v>
      </c>
      <c r="E189" s="4" t="s">
        <v>23</v>
      </c>
      <c r="F189" s="35" t="s">
        <v>21</v>
      </c>
      <c r="G189" s="39">
        <v>100</v>
      </c>
      <c r="H189" s="1">
        <v>100</v>
      </c>
      <c r="I189" s="2">
        <f t="shared" ref="I189:I194" si="30">H189/G189*100</f>
        <v>100</v>
      </c>
      <c r="J189" s="73"/>
      <c r="K189" s="40"/>
      <c r="L189" s="10"/>
      <c r="M189" s="73"/>
      <c r="N189" s="106"/>
      <c r="O189" s="78"/>
    </row>
    <row r="190" spans="1:15" ht="24" x14ac:dyDescent="0.25">
      <c r="A190" s="52"/>
      <c r="B190" s="52"/>
      <c r="C190" s="52"/>
      <c r="D190" s="4" t="s">
        <v>19</v>
      </c>
      <c r="E190" s="4" t="s">
        <v>24</v>
      </c>
      <c r="F190" s="35" t="s">
        <v>21</v>
      </c>
      <c r="G190" s="39">
        <v>100</v>
      </c>
      <c r="H190" s="1">
        <v>100</v>
      </c>
      <c r="I190" s="2">
        <f t="shared" si="30"/>
        <v>100</v>
      </c>
      <c r="J190" s="73"/>
      <c r="K190" s="40"/>
      <c r="L190" s="10"/>
      <c r="M190" s="73"/>
      <c r="N190" s="106"/>
      <c r="O190" s="78"/>
    </row>
    <row r="191" spans="1:15" ht="48" x14ac:dyDescent="0.25">
      <c r="A191" s="52"/>
      <c r="B191" s="52"/>
      <c r="C191" s="52"/>
      <c r="D191" s="4" t="s">
        <v>19</v>
      </c>
      <c r="E191" s="4" t="s">
        <v>25</v>
      </c>
      <c r="F191" s="35" t="s">
        <v>21</v>
      </c>
      <c r="G191" s="39">
        <v>100</v>
      </c>
      <c r="H191" s="1">
        <v>100</v>
      </c>
      <c r="I191" s="2">
        <f t="shared" si="30"/>
        <v>100</v>
      </c>
      <c r="J191" s="73"/>
      <c r="K191" s="40"/>
      <c r="L191" s="10"/>
      <c r="M191" s="73"/>
      <c r="N191" s="106"/>
      <c r="O191" s="78"/>
    </row>
    <row r="192" spans="1:15" ht="204" x14ac:dyDescent="0.25">
      <c r="A192" s="53"/>
      <c r="B192" s="53"/>
      <c r="C192" s="53"/>
      <c r="D192" s="4" t="s">
        <v>19</v>
      </c>
      <c r="E192" s="4" t="s">
        <v>26</v>
      </c>
      <c r="F192" s="35" t="s">
        <v>21</v>
      </c>
      <c r="G192" s="39">
        <v>100</v>
      </c>
      <c r="H192" s="1">
        <v>100</v>
      </c>
      <c r="I192" s="2">
        <f t="shared" si="30"/>
        <v>100</v>
      </c>
      <c r="J192" s="74"/>
      <c r="K192" s="40"/>
      <c r="L192" s="10"/>
      <c r="M192" s="74"/>
      <c r="N192" s="107"/>
      <c r="O192" s="78"/>
    </row>
    <row r="193" spans="1:15" ht="24" x14ac:dyDescent="0.25">
      <c r="A193" s="51" t="s">
        <v>31</v>
      </c>
      <c r="B193" s="44" t="s">
        <v>14</v>
      </c>
      <c r="C193" s="44" t="s">
        <v>15</v>
      </c>
      <c r="D193" s="4" t="s">
        <v>16</v>
      </c>
      <c r="E193" s="4" t="s">
        <v>17</v>
      </c>
      <c r="F193" s="35" t="s">
        <v>18</v>
      </c>
      <c r="G193" s="11">
        <v>78</v>
      </c>
      <c r="H193" s="1">
        <v>77</v>
      </c>
      <c r="I193" s="2">
        <f t="shared" si="30"/>
        <v>98.71794871794873</v>
      </c>
      <c r="J193" s="2">
        <f>I193</f>
        <v>98.71794871794873</v>
      </c>
      <c r="K193" s="41"/>
      <c r="L193" s="60" t="s">
        <v>67</v>
      </c>
      <c r="M193" s="60">
        <f>AVERAGE(J193:J213)</f>
        <v>101.08764369471658</v>
      </c>
      <c r="N193" s="46">
        <v>5</v>
      </c>
      <c r="O193" s="46" t="s">
        <v>71</v>
      </c>
    </row>
    <row r="194" spans="1:15" ht="36" x14ac:dyDescent="0.25">
      <c r="A194" s="52"/>
      <c r="B194" s="44"/>
      <c r="C194" s="44"/>
      <c r="D194" s="4" t="s">
        <v>19</v>
      </c>
      <c r="E194" s="4" t="s">
        <v>20</v>
      </c>
      <c r="F194" s="35" t="s">
        <v>21</v>
      </c>
      <c r="G194" s="39">
        <v>7.3</v>
      </c>
      <c r="H194" s="1">
        <v>7</v>
      </c>
      <c r="I194" s="2">
        <f t="shared" si="30"/>
        <v>95.890410958904113</v>
      </c>
      <c r="J194" s="72">
        <f>AVERAGE(I194:I199)</f>
        <v>98.648401826484019</v>
      </c>
      <c r="K194" s="41" t="s">
        <v>159</v>
      </c>
      <c r="L194" s="61"/>
      <c r="M194" s="61"/>
      <c r="N194" s="78"/>
      <c r="O194" s="78"/>
    </row>
    <row r="195" spans="1:15" ht="24" x14ac:dyDescent="0.25">
      <c r="A195" s="52"/>
      <c r="B195" s="44"/>
      <c r="C195" s="44"/>
      <c r="D195" s="4" t="s">
        <v>19</v>
      </c>
      <c r="E195" s="4" t="s">
        <v>22</v>
      </c>
      <c r="F195" s="35" t="s">
        <v>21</v>
      </c>
      <c r="G195" s="39">
        <v>0</v>
      </c>
      <c r="H195" s="1">
        <v>0</v>
      </c>
      <c r="I195" s="2">
        <f>IF(H195=0,100,IF(H195=10,90,IF(H195=25,75,IF(H195=45,55,IF(H195=70,30,IF(H195&gt;100,0,0))))))</f>
        <v>100</v>
      </c>
      <c r="J195" s="73"/>
      <c r="K195" s="41"/>
      <c r="L195" s="61"/>
      <c r="M195" s="61"/>
      <c r="N195" s="78"/>
      <c r="O195" s="78"/>
    </row>
    <row r="196" spans="1:15" ht="24" x14ac:dyDescent="0.25">
      <c r="A196" s="52"/>
      <c r="B196" s="44"/>
      <c r="C196" s="44"/>
      <c r="D196" s="4" t="s">
        <v>19</v>
      </c>
      <c r="E196" s="4" t="s">
        <v>23</v>
      </c>
      <c r="F196" s="35" t="s">
        <v>21</v>
      </c>
      <c r="G196" s="39">
        <v>100</v>
      </c>
      <c r="H196" s="1">
        <v>100</v>
      </c>
      <c r="I196" s="2">
        <f t="shared" ref="I196:I201" si="31">H196/G196*100</f>
        <v>100</v>
      </c>
      <c r="J196" s="73"/>
      <c r="K196" s="41"/>
      <c r="L196" s="61"/>
      <c r="M196" s="61"/>
      <c r="N196" s="78"/>
      <c r="O196" s="78"/>
    </row>
    <row r="197" spans="1:15" ht="24" x14ac:dyDescent="0.25">
      <c r="A197" s="52"/>
      <c r="B197" s="44"/>
      <c r="C197" s="44"/>
      <c r="D197" s="4" t="s">
        <v>19</v>
      </c>
      <c r="E197" s="4" t="s">
        <v>24</v>
      </c>
      <c r="F197" s="35" t="s">
        <v>21</v>
      </c>
      <c r="G197" s="39">
        <v>100</v>
      </c>
      <c r="H197" s="1">
        <v>96</v>
      </c>
      <c r="I197" s="2">
        <f t="shared" si="31"/>
        <v>96</v>
      </c>
      <c r="J197" s="73"/>
      <c r="K197" s="41"/>
      <c r="L197" s="61"/>
      <c r="M197" s="61"/>
      <c r="N197" s="78"/>
      <c r="O197" s="78"/>
    </row>
    <row r="198" spans="1:15" ht="48" x14ac:dyDescent="0.25">
      <c r="A198" s="52"/>
      <c r="B198" s="44"/>
      <c r="C198" s="44"/>
      <c r="D198" s="4" t="s">
        <v>19</v>
      </c>
      <c r="E198" s="4" t="s">
        <v>25</v>
      </c>
      <c r="F198" s="35" t="s">
        <v>21</v>
      </c>
      <c r="G198" s="39">
        <v>100</v>
      </c>
      <c r="H198" s="1">
        <v>100</v>
      </c>
      <c r="I198" s="2">
        <f t="shared" si="31"/>
        <v>100</v>
      </c>
      <c r="J198" s="73"/>
      <c r="K198" s="41"/>
      <c r="L198" s="61"/>
      <c r="M198" s="61"/>
      <c r="N198" s="78"/>
      <c r="O198" s="78"/>
    </row>
    <row r="199" spans="1:15" ht="204" x14ac:dyDescent="0.25">
      <c r="A199" s="52"/>
      <c r="B199" s="44"/>
      <c r="C199" s="44"/>
      <c r="D199" s="4" t="s">
        <v>19</v>
      </c>
      <c r="E199" s="4" t="s">
        <v>26</v>
      </c>
      <c r="F199" s="35" t="s">
        <v>21</v>
      </c>
      <c r="G199" s="39">
        <v>100</v>
      </c>
      <c r="H199" s="1">
        <v>100</v>
      </c>
      <c r="I199" s="2">
        <f t="shared" si="31"/>
        <v>100</v>
      </c>
      <c r="J199" s="74"/>
      <c r="K199" s="41"/>
      <c r="L199" s="62"/>
      <c r="M199" s="61"/>
      <c r="N199" s="78"/>
      <c r="O199" s="78"/>
    </row>
    <row r="200" spans="1:15" ht="24" x14ac:dyDescent="0.25">
      <c r="A200" s="52"/>
      <c r="B200" s="44" t="s">
        <v>27</v>
      </c>
      <c r="C200" s="44" t="s">
        <v>15</v>
      </c>
      <c r="D200" s="4" t="s">
        <v>16</v>
      </c>
      <c r="E200" s="4" t="s">
        <v>17</v>
      </c>
      <c r="F200" s="35" t="s">
        <v>18</v>
      </c>
      <c r="G200" s="11">
        <v>179</v>
      </c>
      <c r="H200" s="1">
        <v>194</v>
      </c>
      <c r="I200" s="2">
        <f t="shared" si="31"/>
        <v>108.37988826815644</v>
      </c>
      <c r="J200" s="2">
        <f>I200</f>
        <v>108.37988826815644</v>
      </c>
      <c r="K200" s="41"/>
      <c r="L200" s="60" t="s">
        <v>67</v>
      </c>
      <c r="M200" s="61"/>
      <c r="N200" s="78"/>
      <c r="O200" s="78"/>
    </row>
    <row r="201" spans="1:15" ht="36" x14ac:dyDescent="0.25">
      <c r="A201" s="52"/>
      <c r="B201" s="44"/>
      <c r="C201" s="44"/>
      <c r="D201" s="4" t="s">
        <v>19</v>
      </c>
      <c r="E201" s="4" t="s">
        <v>20</v>
      </c>
      <c r="F201" s="35" t="s">
        <v>21</v>
      </c>
      <c r="G201" s="39">
        <v>16.8</v>
      </c>
      <c r="H201" s="1">
        <v>17.7</v>
      </c>
      <c r="I201" s="2">
        <f t="shared" si="31"/>
        <v>105.35714285714283</v>
      </c>
      <c r="J201" s="72">
        <f>AVERAGE(I201:I206)</f>
        <v>99.55952380952381</v>
      </c>
      <c r="K201" s="41"/>
      <c r="L201" s="61"/>
      <c r="M201" s="61"/>
      <c r="N201" s="78"/>
      <c r="O201" s="78"/>
    </row>
    <row r="202" spans="1:15" ht="24" x14ac:dyDescent="0.25">
      <c r="A202" s="52"/>
      <c r="B202" s="44"/>
      <c r="C202" s="44"/>
      <c r="D202" s="4" t="s">
        <v>19</v>
      </c>
      <c r="E202" s="4" t="s">
        <v>22</v>
      </c>
      <c r="F202" s="35" t="s">
        <v>21</v>
      </c>
      <c r="G202" s="39">
        <v>0</v>
      </c>
      <c r="H202" s="1">
        <v>0</v>
      </c>
      <c r="I202" s="2">
        <f>IF(H202=0,100,IF(H202=10,90,IF(H202=25,75,IF(H202=45,55,IF(H202=70,30,IF(H202&gt;100,0,0))))))</f>
        <v>100</v>
      </c>
      <c r="J202" s="73"/>
      <c r="K202" s="41"/>
      <c r="L202" s="61"/>
      <c r="M202" s="61"/>
      <c r="N202" s="78"/>
      <c r="O202" s="78"/>
    </row>
    <row r="203" spans="1:15" ht="24" x14ac:dyDescent="0.25">
      <c r="A203" s="52"/>
      <c r="B203" s="44"/>
      <c r="C203" s="44"/>
      <c r="D203" s="4" t="s">
        <v>19</v>
      </c>
      <c r="E203" s="4" t="s">
        <v>23</v>
      </c>
      <c r="F203" s="35" t="s">
        <v>21</v>
      </c>
      <c r="G203" s="39">
        <v>100</v>
      </c>
      <c r="H203" s="1">
        <v>100</v>
      </c>
      <c r="I203" s="2">
        <f t="shared" ref="I203:I208" si="32">H203/G203*100</f>
        <v>100</v>
      </c>
      <c r="J203" s="73"/>
      <c r="K203" s="41"/>
      <c r="L203" s="61"/>
      <c r="M203" s="61"/>
      <c r="N203" s="78"/>
      <c r="O203" s="78"/>
    </row>
    <row r="204" spans="1:15" ht="24" x14ac:dyDescent="0.25">
      <c r="A204" s="52"/>
      <c r="B204" s="44"/>
      <c r="C204" s="44"/>
      <c r="D204" s="4" t="s">
        <v>19</v>
      </c>
      <c r="E204" s="4" t="s">
        <v>24</v>
      </c>
      <c r="F204" s="35" t="s">
        <v>21</v>
      </c>
      <c r="G204" s="39">
        <v>100</v>
      </c>
      <c r="H204" s="1">
        <v>92</v>
      </c>
      <c r="I204" s="2">
        <f t="shared" si="32"/>
        <v>92</v>
      </c>
      <c r="J204" s="73"/>
      <c r="K204" s="41" t="s">
        <v>158</v>
      </c>
      <c r="L204" s="61"/>
      <c r="M204" s="61"/>
      <c r="N204" s="78"/>
      <c r="O204" s="78"/>
    </row>
    <row r="205" spans="1:15" ht="48" x14ac:dyDescent="0.25">
      <c r="A205" s="52"/>
      <c r="B205" s="44"/>
      <c r="C205" s="44"/>
      <c r="D205" s="4" t="s">
        <v>19</v>
      </c>
      <c r="E205" s="4" t="s">
        <v>25</v>
      </c>
      <c r="F205" s="35" t="s">
        <v>21</v>
      </c>
      <c r="G205" s="39">
        <v>100</v>
      </c>
      <c r="H205" s="1">
        <v>100</v>
      </c>
      <c r="I205" s="2">
        <f t="shared" si="32"/>
        <v>100</v>
      </c>
      <c r="J205" s="73"/>
      <c r="K205" s="41"/>
      <c r="L205" s="61"/>
      <c r="M205" s="61"/>
      <c r="N205" s="78"/>
      <c r="O205" s="78"/>
    </row>
    <row r="206" spans="1:15" ht="204" x14ac:dyDescent="0.25">
      <c r="A206" s="52"/>
      <c r="B206" s="44"/>
      <c r="C206" s="44"/>
      <c r="D206" s="4" t="s">
        <v>19</v>
      </c>
      <c r="E206" s="4" t="s">
        <v>26</v>
      </c>
      <c r="F206" s="35" t="s">
        <v>21</v>
      </c>
      <c r="G206" s="39">
        <v>100</v>
      </c>
      <c r="H206" s="1">
        <v>100</v>
      </c>
      <c r="I206" s="2">
        <f t="shared" si="32"/>
        <v>100</v>
      </c>
      <c r="J206" s="74"/>
      <c r="K206" s="41"/>
      <c r="L206" s="62"/>
      <c r="M206" s="61"/>
      <c r="N206" s="78"/>
      <c r="O206" s="78"/>
    </row>
    <row r="207" spans="1:15" ht="24" x14ac:dyDescent="0.25">
      <c r="A207" s="52"/>
      <c r="B207" s="51" t="s">
        <v>28</v>
      </c>
      <c r="C207" s="51" t="s">
        <v>15</v>
      </c>
      <c r="D207" s="4" t="s">
        <v>16</v>
      </c>
      <c r="E207" s="4" t="s">
        <v>17</v>
      </c>
      <c r="F207" s="35" t="s">
        <v>18</v>
      </c>
      <c r="G207" s="11">
        <v>810</v>
      </c>
      <c r="H207" s="1">
        <v>825</v>
      </c>
      <c r="I207" s="2">
        <f t="shared" si="32"/>
        <v>101.85185185185186</v>
      </c>
      <c r="J207" s="2">
        <f>I207</f>
        <v>101.85185185185186</v>
      </c>
      <c r="K207" s="41"/>
      <c r="L207" s="60" t="s">
        <v>67</v>
      </c>
      <c r="M207" s="61"/>
      <c r="N207" s="78"/>
      <c r="O207" s="78"/>
    </row>
    <row r="208" spans="1:15" ht="36" x14ac:dyDescent="0.25">
      <c r="A208" s="52"/>
      <c r="B208" s="52"/>
      <c r="C208" s="52"/>
      <c r="D208" s="4" t="s">
        <v>19</v>
      </c>
      <c r="E208" s="4" t="s">
        <v>20</v>
      </c>
      <c r="F208" s="35" t="s">
        <v>21</v>
      </c>
      <c r="G208" s="2">
        <v>75.900000000000006</v>
      </c>
      <c r="H208" s="1">
        <v>75.3</v>
      </c>
      <c r="I208" s="2">
        <f t="shared" si="32"/>
        <v>99.209486166007892</v>
      </c>
      <c r="J208" s="72">
        <f>AVERAGE(I208:I213)</f>
        <v>99.368247694334642</v>
      </c>
      <c r="K208" s="41"/>
      <c r="L208" s="61"/>
      <c r="M208" s="61"/>
      <c r="N208" s="78"/>
      <c r="O208" s="78"/>
    </row>
    <row r="209" spans="1:15" ht="24" x14ac:dyDescent="0.25">
      <c r="A209" s="52"/>
      <c r="B209" s="52"/>
      <c r="C209" s="52"/>
      <c r="D209" s="4" t="s">
        <v>19</v>
      </c>
      <c r="E209" s="4" t="s">
        <v>22</v>
      </c>
      <c r="F209" s="35" t="s">
        <v>21</v>
      </c>
      <c r="G209" s="39">
        <v>0</v>
      </c>
      <c r="H209" s="1">
        <v>0</v>
      </c>
      <c r="I209" s="2">
        <f>IF(H209=0,100,IF(H209=10,90,IF(H209=25,75,IF(H209=45,55,IF(H209=70,30,IF(H209&gt;100,0,0))))))</f>
        <v>100</v>
      </c>
      <c r="J209" s="73"/>
      <c r="K209" s="41"/>
      <c r="L209" s="61"/>
      <c r="M209" s="61"/>
      <c r="N209" s="78"/>
      <c r="O209" s="78"/>
    </row>
    <row r="210" spans="1:15" ht="24" x14ac:dyDescent="0.25">
      <c r="A210" s="52"/>
      <c r="B210" s="52"/>
      <c r="C210" s="52"/>
      <c r="D210" s="4" t="s">
        <v>19</v>
      </c>
      <c r="E210" s="4" t="s">
        <v>23</v>
      </c>
      <c r="F210" s="35" t="s">
        <v>21</v>
      </c>
      <c r="G210" s="39">
        <v>100</v>
      </c>
      <c r="H210" s="1">
        <v>100</v>
      </c>
      <c r="I210" s="2">
        <f t="shared" ref="I210:I213" si="33">H210/G210*100</f>
        <v>100</v>
      </c>
      <c r="J210" s="73"/>
      <c r="K210" s="41"/>
      <c r="L210" s="61"/>
      <c r="M210" s="61"/>
      <c r="N210" s="78"/>
      <c r="O210" s="78"/>
    </row>
    <row r="211" spans="1:15" ht="24" x14ac:dyDescent="0.25">
      <c r="A211" s="52"/>
      <c r="B211" s="52"/>
      <c r="C211" s="52"/>
      <c r="D211" s="4" t="s">
        <v>19</v>
      </c>
      <c r="E211" s="4" t="s">
        <v>24</v>
      </c>
      <c r="F211" s="35" t="s">
        <v>21</v>
      </c>
      <c r="G211" s="39">
        <v>100</v>
      </c>
      <c r="H211" s="1">
        <v>97</v>
      </c>
      <c r="I211" s="2">
        <f t="shared" si="33"/>
        <v>97</v>
      </c>
      <c r="J211" s="73"/>
      <c r="K211" s="41"/>
      <c r="L211" s="61"/>
      <c r="M211" s="61"/>
      <c r="N211" s="78"/>
      <c r="O211" s="78"/>
    </row>
    <row r="212" spans="1:15" ht="48" x14ac:dyDescent="0.25">
      <c r="A212" s="52"/>
      <c r="B212" s="52"/>
      <c r="C212" s="52"/>
      <c r="D212" s="4" t="s">
        <v>19</v>
      </c>
      <c r="E212" s="4" t="s">
        <v>25</v>
      </c>
      <c r="F212" s="35" t="s">
        <v>21</v>
      </c>
      <c r="G212" s="39">
        <v>100</v>
      </c>
      <c r="H212" s="1">
        <v>100</v>
      </c>
      <c r="I212" s="2">
        <f t="shared" si="33"/>
        <v>100</v>
      </c>
      <c r="J212" s="73"/>
      <c r="K212" s="41"/>
      <c r="L212" s="61"/>
      <c r="M212" s="61"/>
      <c r="N212" s="78"/>
      <c r="O212" s="78"/>
    </row>
    <row r="213" spans="1:15" ht="204" x14ac:dyDescent="0.25">
      <c r="A213" s="53"/>
      <c r="B213" s="53"/>
      <c r="C213" s="53"/>
      <c r="D213" s="4" t="s">
        <v>19</v>
      </c>
      <c r="E213" s="4" t="s">
        <v>26</v>
      </c>
      <c r="F213" s="35" t="s">
        <v>21</v>
      </c>
      <c r="G213" s="39">
        <v>100</v>
      </c>
      <c r="H213" s="1">
        <v>100</v>
      </c>
      <c r="I213" s="2">
        <f t="shared" si="33"/>
        <v>100</v>
      </c>
      <c r="J213" s="74"/>
      <c r="K213" s="41"/>
      <c r="L213" s="62"/>
      <c r="M213" s="62"/>
      <c r="N213" s="78"/>
      <c r="O213" s="78"/>
    </row>
    <row r="214" spans="1:15" ht="24" customHeight="1" x14ac:dyDescent="0.25">
      <c r="A214" s="51" t="s">
        <v>32</v>
      </c>
      <c r="B214" s="44" t="s">
        <v>14</v>
      </c>
      <c r="C214" s="44" t="s">
        <v>15</v>
      </c>
      <c r="D214" s="4" t="s">
        <v>16</v>
      </c>
      <c r="E214" s="4" t="s">
        <v>17</v>
      </c>
      <c r="F214" s="35" t="s">
        <v>18</v>
      </c>
      <c r="G214" s="21">
        <v>44</v>
      </c>
      <c r="H214" s="1">
        <v>47</v>
      </c>
      <c r="I214" s="41">
        <f t="shared" ref="I214:I215" si="34">H214/G214*100</f>
        <v>106.81818181818181</v>
      </c>
      <c r="J214" s="41">
        <f>I214</f>
        <v>106.81818181818181</v>
      </c>
      <c r="K214" s="40"/>
      <c r="L214" s="10"/>
      <c r="M214" s="60">
        <f>AVERAGE(J214:J234)</f>
        <v>102.35938322160023</v>
      </c>
      <c r="N214" s="105">
        <v>5</v>
      </c>
      <c r="O214" s="46" t="s">
        <v>71</v>
      </c>
    </row>
    <row r="215" spans="1:15" ht="36" x14ac:dyDescent="0.25">
      <c r="A215" s="52"/>
      <c r="B215" s="44"/>
      <c r="C215" s="44"/>
      <c r="D215" s="4" t="s">
        <v>19</v>
      </c>
      <c r="E215" s="4" t="s">
        <v>20</v>
      </c>
      <c r="F215" s="35" t="s">
        <v>21</v>
      </c>
      <c r="G215" s="35">
        <v>5.4</v>
      </c>
      <c r="H215" s="1">
        <v>5.7</v>
      </c>
      <c r="I215" s="41">
        <f t="shared" si="34"/>
        <v>105.55555555555556</v>
      </c>
      <c r="J215" s="60">
        <f>AVERAGE(I215:I220)</f>
        <v>99.092592592592595</v>
      </c>
      <c r="K215" s="40"/>
      <c r="L215" s="10"/>
      <c r="M215" s="61"/>
      <c r="N215" s="106"/>
      <c r="O215" s="78"/>
    </row>
    <row r="216" spans="1:15" ht="24" x14ac:dyDescent="0.25">
      <c r="A216" s="52"/>
      <c r="B216" s="44"/>
      <c r="C216" s="44"/>
      <c r="D216" s="4" t="s">
        <v>19</v>
      </c>
      <c r="E216" s="4" t="s">
        <v>22</v>
      </c>
      <c r="F216" s="35" t="s">
        <v>21</v>
      </c>
      <c r="G216" s="35">
        <v>0</v>
      </c>
      <c r="H216" s="1">
        <v>0</v>
      </c>
      <c r="I216" s="41">
        <f>IF(H216=0,100,IF(H216=10,90,IF(H216=25,75,IF(H216=45,55,IF(H216=70,30,IF(H216&gt;100,0,0))))))</f>
        <v>100</v>
      </c>
      <c r="J216" s="61"/>
      <c r="K216" s="40"/>
      <c r="L216" s="10"/>
      <c r="M216" s="61"/>
      <c r="N216" s="106"/>
      <c r="O216" s="78"/>
    </row>
    <row r="217" spans="1:15" ht="24" x14ac:dyDescent="0.25">
      <c r="A217" s="52"/>
      <c r="B217" s="44"/>
      <c r="C217" s="44"/>
      <c r="D217" s="4" t="s">
        <v>19</v>
      </c>
      <c r="E217" s="4" t="s">
        <v>23</v>
      </c>
      <c r="F217" s="35" t="s">
        <v>21</v>
      </c>
      <c r="G217" s="35">
        <v>100</v>
      </c>
      <c r="H217" s="1">
        <v>100</v>
      </c>
      <c r="I217" s="41">
        <f t="shared" ref="I217:I222" si="35">H217/G217*100</f>
        <v>100</v>
      </c>
      <c r="J217" s="61"/>
      <c r="K217" s="40"/>
      <c r="L217" s="10"/>
      <c r="M217" s="61"/>
      <c r="N217" s="106"/>
      <c r="O217" s="78"/>
    </row>
    <row r="218" spans="1:15" ht="24" x14ac:dyDescent="0.25">
      <c r="A218" s="52"/>
      <c r="B218" s="44"/>
      <c r="C218" s="44"/>
      <c r="D218" s="4" t="s">
        <v>19</v>
      </c>
      <c r="E218" s="4" t="s">
        <v>24</v>
      </c>
      <c r="F218" s="35" t="s">
        <v>21</v>
      </c>
      <c r="G218" s="35">
        <v>100</v>
      </c>
      <c r="H218" s="1">
        <v>99</v>
      </c>
      <c r="I218" s="41">
        <f t="shared" si="35"/>
        <v>99</v>
      </c>
      <c r="J218" s="61"/>
      <c r="K218" s="40"/>
      <c r="L218" s="10"/>
      <c r="M218" s="61"/>
      <c r="N218" s="106"/>
      <c r="O218" s="78"/>
    </row>
    <row r="219" spans="1:15" ht="48" x14ac:dyDescent="0.25">
      <c r="A219" s="52"/>
      <c r="B219" s="44"/>
      <c r="C219" s="44"/>
      <c r="D219" s="4" t="s">
        <v>19</v>
      </c>
      <c r="E219" s="4" t="s">
        <v>25</v>
      </c>
      <c r="F219" s="35" t="s">
        <v>21</v>
      </c>
      <c r="G219" s="35">
        <v>100</v>
      </c>
      <c r="H219" s="1">
        <v>100</v>
      </c>
      <c r="I219" s="41">
        <f t="shared" si="35"/>
        <v>100</v>
      </c>
      <c r="J219" s="61"/>
      <c r="K219" s="40"/>
      <c r="L219" s="10"/>
      <c r="M219" s="61"/>
      <c r="N219" s="106"/>
      <c r="O219" s="78"/>
    </row>
    <row r="220" spans="1:15" ht="204" x14ac:dyDescent="0.25">
      <c r="A220" s="52"/>
      <c r="B220" s="44"/>
      <c r="C220" s="44"/>
      <c r="D220" s="4" t="s">
        <v>19</v>
      </c>
      <c r="E220" s="4" t="s">
        <v>26</v>
      </c>
      <c r="F220" s="35" t="s">
        <v>21</v>
      </c>
      <c r="G220" s="35">
        <v>100</v>
      </c>
      <c r="H220" s="1">
        <v>90</v>
      </c>
      <c r="I220" s="41">
        <f t="shared" si="35"/>
        <v>90</v>
      </c>
      <c r="J220" s="62"/>
      <c r="K220" s="40" t="s">
        <v>160</v>
      </c>
      <c r="L220" s="10"/>
      <c r="M220" s="61"/>
      <c r="N220" s="106"/>
      <c r="O220" s="78"/>
    </row>
    <row r="221" spans="1:15" ht="36" customHeight="1" x14ac:dyDescent="0.25">
      <c r="A221" s="52"/>
      <c r="B221" s="44" t="s">
        <v>27</v>
      </c>
      <c r="C221" s="44" t="s">
        <v>15</v>
      </c>
      <c r="D221" s="4" t="s">
        <v>16</v>
      </c>
      <c r="E221" s="4" t="s">
        <v>17</v>
      </c>
      <c r="F221" s="35" t="s">
        <v>18</v>
      </c>
      <c r="G221" s="21">
        <v>145</v>
      </c>
      <c r="H221" s="1">
        <v>158</v>
      </c>
      <c r="I221" s="41">
        <f t="shared" si="35"/>
        <v>108.9655172413793</v>
      </c>
      <c r="J221" s="41">
        <f>I221</f>
        <v>108.9655172413793</v>
      </c>
      <c r="K221" s="40"/>
      <c r="L221" s="10"/>
      <c r="M221" s="61"/>
      <c r="N221" s="106"/>
      <c r="O221" s="78"/>
    </row>
    <row r="222" spans="1:15" ht="36" x14ac:dyDescent="0.25">
      <c r="A222" s="52"/>
      <c r="B222" s="44"/>
      <c r="C222" s="44"/>
      <c r="D222" s="4" t="s">
        <v>19</v>
      </c>
      <c r="E222" s="4" t="s">
        <v>20</v>
      </c>
      <c r="F222" s="35" t="s">
        <v>21</v>
      </c>
      <c r="G222" s="35">
        <v>17.899999999999999</v>
      </c>
      <c r="H222" s="1">
        <v>19.100000000000001</v>
      </c>
      <c r="I222" s="41">
        <f t="shared" si="35"/>
        <v>106.70391061452516</v>
      </c>
      <c r="J222" s="60">
        <f>AVERAGE(I222:I227)</f>
        <v>99.283985102420857</v>
      </c>
      <c r="K222" s="40"/>
      <c r="L222" s="10"/>
      <c r="M222" s="61"/>
      <c r="N222" s="106"/>
      <c r="O222" s="78"/>
    </row>
    <row r="223" spans="1:15" ht="24" x14ac:dyDescent="0.25">
      <c r="A223" s="52"/>
      <c r="B223" s="44"/>
      <c r="C223" s="44"/>
      <c r="D223" s="4" t="s">
        <v>19</v>
      </c>
      <c r="E223" s="4" t="s">
        <v>22</v>
      </c>
      <c r="F223" s="35" t="s">
        <v>21</v>
      </c>
      <c r="G223" s="35">
        <v>0</v>
      </c>
      <c r="H223" s="1">
        <v>0</v>
      </c>
      <c r="I223" s="41">
        <f>IF(H223=0,100,IF(H223=10,90,IF(H223=25,75,IF(H223=45,55,IF(H223=70,30,IF(H223&gt;100,0,0))))))</f>
        <v>100</v>
      </c>
      <c r="J223" s="61"/>
      <c r="K223" s="40"/>
      <c r="L223" s="10"/>
      <c r="M223" s="61"/>
      <c r="N223" s="106"/>
      <c r="O223" s="78"/>
    </row>
    <row r="224" spans="1:15" ht="24" x14ac:dyDescent="0.25">
      <c r="A224" s="52"/>
      <c r="B224" s="44"/>
      <c r="C224" s="44"/>
      <c r="D224" s="4" t="s">
        <v>19</v>
      </c>
      <c r="E224" s="4" t="s">
        <v>23</v>
      </c>
      <c r="F224" s="35" t="s">
        <v>21</v>
      </c>
      <c r="G224" s="35">
        <v>100</v>
      </c>
      <c r="H224" s="1">
        <v>100</v>
      </c>
      <c r="I224" s="41">
        <f t="shared" ref="I224:I229" si="36">H224/G224*100</f>
        <v>100</v>
      </c>
      <c r="J224" s="61"/>
      <c r="K224" s="40"/>
      <c r="L224" s="10"/>
      <c r="M224" s="61"/>
      <c r="N224" s="106"/>
      <c r="O224" s="78"/>
    </row>
    <row r="225" spans="1:15" ht="24" x14ac:dyDescent="0.25">
      <c r="A225" s="52"/>
      <c r="B225" s="44"/>
      <c r="C225" s="44"/>
      <c r="D225" s="4" t="s">
        <v>19</v>
      </c>
      <c r="E225" s="4" t="s">
        <v>24</v>
      </c>
      <c r="F225" s="35" t="s">
        <v>21</v>
      </c>
      <c r="G225" s="35">
        <v>100</v>
      </c>
      <c r="H225" s="1">
        <v>99</v>
      </c>
      <c r="I225" s="41">
        <f t="shared" si="36"/>
        <v>99</v>
      </c>
      <c r="J225" s="61"/>
      <c r="K225" s="40"/>
      <c r="L225" s="10"/>
      <c r="M225" s="61"/>
      <c r="N225" s="106"/>
      <c r="O225" s="78"/>
    </row>
    <row r="226" spans="1:15" ht="48" x14ac:dyDescent="0.25">
      <c r="A226" s="52"/>
      <c r="B226" s="44"/>
      <c r="C226" s="44"/>
      <c r="D226" s="4" t="s">
        <v>19</v>
      </c>
      <c r="E226" s="4" t="s">
        <v>25</v>
      </c>
      <c r="F226" s="35" t="s">
        <v>21</v>
      </c>
      <c r="G226" s="35">
        <v>100</v>
      </c>
      <c r="H226" s="1">
        <v>100</v>
      </c>
      <c r="I226" s="41">
        <f t="shared" si="36"/>
        <v>100</v>
      </c>
      <c r="J226" s="61"/>
      <c r="K226" s="40"/>
      <c r="L226" s="10"/>
      <c r="M226" s="61"/>
      <c r="N226" s="106"/>
      <c r="O226" s="78"/>
    </row>
    <row r="227" spans="1:15" ht="204" x14ac:dyDescent="0.25">
      <c r="A227" s="52"/>
      <c r="B227" s="44"/>
      <c r="C227" s="44"/>
      <c r="D227" s="4" t="s">
        <v>19</v>
      </c>
      <c r="E227" s="4" t="s">
        <v>26</v>
      </c>
      <c r="F227" s="35" t="s">
        <v>21</v>
      </c>
      <c r="G227" s="35">
        <v>100</v>
      </c>
      <c r="H227" s="1">
        <v>90</v>
      </c>
      <c r="I227" s="41">
        <f t="shared" si="36"/>
        <v>90</v>
      </c>
      <c r="J227" s="62"/>
      <c r="K227" s="40" t="s">
        <v>160</v>
      </c>
      <c r="L227" s="10"/>
      <c r="M227" s="61"/>
      <c r="N227" s="106"/>
      <c r="O227" s="78"/>
    </row>
    <row r="228" spans="1:15" ht="24" customHeight="1" x14ac:dyDescent="0.25">
      <c r="A228" s="52"/>
      <c r="B228" s="51" t="s">
        <v>28</v>
      </c>
      <c r="C228" s="51" t="s">
        <v>15</v>
      </c>
      <c r="D228" s="4" t="s">
        <v>16</v>
      </c>
      <c r="E228" s="4" t="s">
        <v>17</v>
      </c>
      <c r="F228" s="35" t="s">
        <v>18</v>
      </c>
      <c r="G228" s="21">
        <v>622</v>
      </c>
      <c r="H228" s="1">
        <v>624</v>
      </c>
      <c r="I228" s="41">
        <f t="shared" si="36"/>
        <v>100.32154340836013</v>
      </c>
      <c r="J228" s="41">
        <f>I228</f>
        <v>100.32154340836013</v>
      </c>
      <c r="K228" s="40"/>
      <c r="L228" s="10"/>
      <c r="M228" s="61"/>
      <c r="N228" s="106"/>
      <c r="O228" s="78"/>
    </row>
    <row r="229" spans="1:15" ht="36" x14ac:dyDescent="0.25">
      <c r="A229" s="52"/>
      <c r="B229" s="52"/>
      <c r="C229" s="52"/>
      <c r="D229" s="4" t="s">
        <v>19</v>
      </c>
      <c r="E229" s="4" t="s">
        <v>20</v>
      </c>
      <c r="F229" s="35" t="s">
        <v>21</v>
      </c>
      <c r="G229" s="35">
        <v>76.8</v>
      </c>
      <c r="H229" s="1">
        <v>75.3</v>
      </c>
      <c r="I229" s="41">
        <f t="shared" si="36"/>
        <v>98.046875</v>
      </c>
      <c r="J229" s="60">
        <f>AVERAGE(I229:I234)</f>
        <v>99.674479166666671</v>
      </c>
      <c r="K229" s="40"/>
      <c r="L229" s="10"/>
      <c r="M229" s="61"/>
      <c r="N229" s="106"/>
      <c r="O229" s="78"/>
    </row>
    <row r="230" spans="1:15" ht="24" x14ac:dyDescent="0.25">
      <c r="A230" s="52"/>
      <c r="B230" s="52"/>
      <c r="C230" s="52"/>
      <c r="D230" s="4" t="s">
        <v>19</v>
      </c>
      <c r="E230" s="4" t="s">
        <v>22</v>
      </c>
      <c r="F230" s="35" t="s">
        <v>21</v>
      </c>
      <c r="G230" s="35">
        <v>0</v>
      </c>
      <c r="H230" s="1">
        <v>0</v>
      </c>
      <c r="I230" s="41">
        <f>IF(H230=0,100,IF(H230=10,90,IF(H230=25,75,IF(H230=45,55,IF(H230=70,30,IF(H230&gt;100,0,0))))))</f>
        <v>100</v>
      </c>
      <c r="J230" s="61"/>
      <c r="K230" s="40"/>
      <c r="L230" s="10"/>
      <c r="M230" s="61"/>
      <c r="N230" s="106"/>
      <c r="O230" s="78"/>
    </row>
    <row r="231" spans="1:15" ht="24" x14ac:dyDescent="0.25">
      <c r="A231" s="52"/>
      <c r="B231" s="52"/>
      <c r="C231" s="52"/>
      <c r="D231" s="4" t="s">
        <v>19</v>
      </c>
      <c r="E231" s="4" t="s">
        <v>23</v>
      </c>
      <c r="F231" s="35" t="s">
        <v>21</v>
      </c>
      <c r="G231" s="35">
        <v>100</v>
      </c>
      <c r="H231" s="1">
        <v>100</v>
      </c>
      <c r="I231" s="41">
        <f t="shared" ref="I231:I236" si="37">H231/G231*100</f>
        <v>100</v>
      </c>
      <c r="J231" s="61"/>
      <c r="K231" s="40"/>
      <c r="L231" s="10"/>
      <c r="M231" s="61"/>
      <c r="N231" s="106"/>
      <c r="O231" s="78"/>
    </row>
    <row r="232" spans="1:15" ht="24" x14ac:dyDescent="0.25">
      <c r="A232" s="52"/>
      <c r="B232" s="52"/>
      <c r="C232" s="52"/>
      <c r="D232" s="4" t="s">
        <v>19</v>
      </c>
      <c r="E232" s="4" t="s">
        <v>24</v>
      </c>
      <c r="F232" s="35" t="s">
        <v>21</v>
      </c>
      <c r="G232" s="35">
        <v>100</v>
      </c>
      <c r="H232" s="1">
        <v>100</v>
      </c>
      <c r="I232" s="41">
        <f t="shared" si="37"/>
        <v>100</v>
      </c>
      <c r="J232" s="61"/>
      <c r="K232" s="40"/>
      <c r="L232" s="10"/>
      <c r="M232" s="61"/>
      <c r="N232" s="106"/>
      <c r="O232" s="78"/>
    </row>
    <row r="233" spans="1:15" ht="48" x14ac:dyDescent="0.25">
      <c r="A233" s="52"/>
      <c r="B233" s="52"/>
      <c r="C233" s="52"/>
      <c r="D233" s="4" t="s">
        <v>19</v>
      </c>
      <c r="E233" s="4" t="s">
        <v>25</v>
      </c>
      <c r="F233" s="35" t="s">
        <v>21</v>
      </c>
      <c r="G233" s="35">
        <v>100</v>
      </c>
      <c r="H233" s="1">
        <v>100</v>
      </c>
      <c r="I233" s="41">
        <f t="shared" si="37"/>
        <v>100</v>
      </c>
      <c r="J233" s="61"/>
      <c r="K233" s="40"/>
      <c r="L233" s="10"/>
      <c r="M233" s="61"/>
      <c r="N233" s="106"/>
      <c r="O233" s="78"/>
    </row>
    <row r="234" spans="1:15" ht="204" x14ac:dyDescent="0.25">
      <c r="A234" s="53"/>
      <c r="B234" s="53"/>
      <c r="C234" s="53"/>
      <c r="D234" s="4" t="s">
        <v>19</v>
      </c>
      <c r="E234" s="4" t="s">
        <v>26</v>
      </c>
      <c r="F234" s="35" t="s">
        <v>21</v>
      </c>
      <c r="G234" s="35">
        <v>100</v>
      </c>
      <c r="H234" s="1">
        <v>100</v>
      </c>
      <c r="I234" s="41">
        <f t="shared" si="37"/>
        <v>100</v>
      </c>
      <c r="J234" s="62"/>
      <c r="K234" s="40"/>
      <c r="L234" s="10"/>
      <c r="M234" s="62"/>
      <c r="N234" s="107"/>
      <c r="O234" s="78"/>
    </row>
    <row r="235" spans="1:15" ht="24" x14ac:dyDescent="0.25">
      <c r="A235" s="51" t="s">
        <v>65</v>
      </c>
      <c r="B235" s="44" t="s">
        <v>14</v>
      </c>
      <c r="C235" s="44" t="s">
        <v>15</v>
      </c>
      <c r="D235" s="4" t="s">
        <v>16</v>
      </c>
      <c r="E235" s="4" t="s">
        <v>17</v>
      </c>
      <c r="F235" s="35" t="s">
        <v>18</v>
      </c>
      <c r="G235" s="11">
        <v>8</v>
      </c>
      <c r="H235" s="1">
        <v>8</v>
      </c>
      <c r="I235" s="2">
        <f t="shared" si="37"/>
        <v>100</v>
      </c>
      <c r="J235" s="2">
        <f>I235</f>
        <v>100</v>
      </c>
      <c r="K235" s="41"/>
      <c r="L235" s="60" t="s">
        <v>67</v>
      </c>
      <c r="M235" s="60">
        <f>AVERAGE(J235:J255)</f>
        <v>99.387997672492432</v>
      </c>
      <c r="N235" s="46">
        <v>5</v>
      </c>
      <c r="O235" s="46" t="s">
        <v>71</v>
      </c>
    </row>
    <row r="236" spans="1:15" ht="36" x14ac:dyDescent="0.25">
      <c r="A236" s="52"/>
      <c r="B236" s="44"/>
      <c r="C236" s="44"/>
      <c r="D236" s="4" t="s">
        <v>19</v>
      </c>
      <c r="E236" s="4" t="s">
        <v>20</v>
      </c>
      <c r="F236" s="35" t="s">
        <v>21</v>
      </c>
      <c r="G236" s="39">
        <v>2.5</v>
      </c>
      <c r="H236" s="1">
        <v>2.1</v>
      </c>
      <c r="I236" s="2">
        <f t="shared" si="37"/>
        <v>84.000000000000014</v>
      </c>
      <c r="J236" s="72">
        <f>AVERAGE(I236:I241)</f>
        <v>96.988333333333344</v>
      </c>
      <c r="K236" s="41" t="s">
        <v>161</v>
      </c>
      <c r="L236" s="61"/>
      <c r="M236" s="61"/>
      <c r="N236" s="78"/>
      <c r="O236" s="78"/>
    </row>
    <row r="237" spans="1:15" ht="24" x14ac:dyDescent="0.25">
      <c r="A237" s="52"/>
      <c r="B237" s="44"/>
      <c r="C237" s="44"/>
      <c r="D237" s="4" t="s">
        <v>19</v>
      </c>
      <c r="E237" s="4" t="s">
        <v>22</v>
      </c>
      <c r="F237" s="35" t="s">
        <v>21</v>
      </c>
      <c r="G237" s="39">
        <v>0</v>
      </c>
      <c r="H237" s="1">
        <v>0</v>
      </c>
      <c r="I237" s="2">
        <f>IF(H237=0,100,IF(H237=10,90,IF(H237=25,75,IF(H237=45,55,IF(H237=70,30,IF(H237&gt;100,0,0))))))</f>
        <v>100</v>
      </c>
      <c r="J237" s="73"/>
      <c r="K237" s="41"/>
      <c r="L237" s="61"/>
      <c r="M237" s="61"/>
      <c r="N237" s="78"/>
      <c r="O237" s="78"/>
    </row>
    <row r="238" spans="1:15" ht="24" x14ac:dyDescent="0.25">
      <c r="A238" s="52"/>
      <c r="B238" s="44"/>
      <c r="C238" s="44"/>
      <c r="D238" s="4" t="s">
        <v>19</v>
      </c>
      <c r="E238" s="4" t="s">
        <v>23</v>
      </c>
      <c r="F238" s="35" t="s">
        <v>21</v>
      </c>
      <c r="G238" s="39">
        <v>100</v>
      </c>
      <c r="H238" s="1">
        <v>100</v>
      </c>
      <c r="I238" s="2">
        <f t="shared" ref="I238:I243" si="38">H238/G238*100</f>
        <v>100</v>
      </c>
      <c r="J238" s="73"/>
      <c r="K238" s="41"/>
      <c r="L238" s="61"/>
      <c r="M238" s="61"/>
      <c r="N238" s="78"/>
      <c r="O238" s="78"/>
    </row>
    <row r="239" spans="1:15" ht="24" x14ac:dyDescent="0.25">
      <c r="A239" s="52"/>
      <c r="B239" s="44"/>
      <c r="C239" s="44"/>
      <c r="D239" s="4" t="s">
        <v>19</v>
      </c>
      <c r="E239" s="4" t="s">
        <v>24</v>
      </c>
      <c r="F239" s="35" t="s">
        <v>21</v>
      </c>
      <c r="G239" s="39">
        <v>100</v>
      </c>
      <c r="H239" s="1">
        <v>97.93</v>
      </c>
      <c r="I239" s="2">
        <f t="shared" si="38"/>
        <v>97.93</v>
      </c>
      <c r="J239" s="73"/>
      <c r="K239" s="41"/>
      <c r="L239" s="61"/>
      <c r="M239" s="61"/>
      <c r="N239" s="78"/>
      <c r="O239" s="78"/>
    </row>
    <row r="240" spans="1:15" ht="48" x14ac:dyDescent="0.25">
      <c r="A240" s="52"/>
      <c r="B240" s="44"/>
      <c r="C240" s="44"/>
      <c r="D240" s="4" t="s">
        <v>19</v>
      </c>
      <c r="E240" s="4" t="s">
        <v>25</v>
      </c>
      <c r="F240" s="35" t="s">
        <v>21</v>
      </c>
      <c r="G240" s="39">
        <v>100</v>
      </c>
      <c r="H240" s="1">
        <v>100</v>
      </c>
      <c r="I240" s="2">
        <f t="shared" si="38"/>
        <v>100</v>
      </c>
      <c r="J240" s="73"/>
      <c r="K240" s="41"/>
      <c r="L240" s="61"/>
      <c r="M240" s="61"/>
      <c r="N240" s="78"/>
      <c r="O240" s="78"/>
    </row>
    <row r="241" spans="1:15" ht="204" x14ac:dyDescent="0.25">
      <c r="A241" s="52"/>
      <c r="B241" s="44"/>
      <c r="C241" s="44"/>
      <c r="D241" s="4" t="s">
        <v>19</v>
      </c>
      <c r="E241" s="4" t="s">
        <v>26</v>
      </c>
      <c r="F241" s="35" t="s">
        <v>21</v>
      </c>
      <c r="G241" s="39">
        <v>100</v>
      </c>
      <c r="H241" s="1">
        <v>100</v>
      </c>
      <c r="I241" s="2">
        <f t="shared" si="38"/>
        <v>100</v>
      </c>
      <c r="J241" s="74"/>
      <c r="K241" s="41"/>
      <c r="L241" s="62"/>
      <c r="M241" s="61"/>
      <c r="N241" s="78"/>
      <c r="O241" s="78"/>
    </row>
    <row r="242" spans="1:15" ht="24" x14ac:dyDescent="0.25">
      <c r="A242" s="52"/>
      <c r="B242" s="44" t="s">
        <v>27</v>
      </c>
      <c r="C242" s="44" t="s">
        <v>15</v>
      </c>
      <c r="D242" s="4" t="s">
        <v>16</v>
      </c>
      <c r="E242" s="4" t="s">
        <v>17</v>
      </c>
      <c r="F242" s="35" t="s">
        <v>18</v>
      </c>
      <c r="G242" s="11">
        <v>125</v>
      </c>
      <c r="H242" s="1">
        <v>124</v>
      </c>
      <c r="I242" s="2">
        <f t="shared" si="38"/>
        <v>99.2</v>
      </c>
      <c r="J242" s="2">
        <f>I242</f>
        <v>99.2</v>
      </c>
      <c r="K242" s="41"/>
      <c r="L242" s="60" t="s">
        <v>67</v>
      </c>
      <c r="M242" s="61"/>
      <c r="N242" s="78"/>
      <c r="O242" s="78"/>
    </row>
    <row r="243" spans="1:15" ht="36" x14ac:dyDescent="0.25">
      <c r="A243" s="52"/>
      <c r="B243" s="44"/>
      <c r="C243" s="44"/>
      <c r="D243" s="4" t="s">
        <v>19</v>
      </c>
      <c r="E243" s="4" t="s">
        <v>20</v>
      </c>
      <c r="F243" s="35" t="s">
        <v>21</v>
      </c>
      <c r="G243" s="39">
        <v>34</v>
      </c>
      <c r="H243" s="1">
        <v>32.9</v>
      </c>
      <c r="I243" s="2">
        <f t="shared" si="38"/>
        <v>96.764705882352942</v>
      </c>
      <c r="J243" s="72">
        <f>AVERAGE(I243:I248)</f>
        <v>99.115784313725499</v>
      </c>
      <c r="K243" s="41"/>
      <c r="L243" s="61"/>
      <c r="M243" s="61"/>
      <c r="N243" s="78"/>
      <c r="O243" s="78"/>
    </row>
    <row r="244" spans="1:15" ht="24" x14ac:dyDescent="0.25">
      <c r="A244" s="52"/>
      <c r="B244" s="44"/>
      <c r="C244" s="44"/>
      <c r="D244" s="4" t="s">
        <v>19</v>
      </c>
      <c r="E244" s="4" t="s">
        <v>22</v>
      </c>
      <c r="F244" s="35" t="s">
        <v>21</v>
      </c>
      <c r="G244" s="39">
        <v>0</v>
      </c>
      <c r="H244" s="1">
        <v>0</v>
      </c>
      <c r="I244" s="2">
        <f>IF(H244=0,100,IF(H244=10,90,IF(H244=25,75,IF(H244=45,55,IF(H244=70,30,IF(H244&gt;100,0,0))))))</f>
        <v>100</v>
      </c>
      <c r="J244" s="73"/>
      <c r="K244" s="41"/>
      <c r="L244" s="61"/>
      <c r="M244" s="61"/>
      <c r="N244" s="78"/>
      <c r="O244" s="78"/>
    </row>
    <row r="245" spans="1:15" ht="24" x14ac:dyDescent="0.25">
      <c r="A245" s="52"/>
      <c r="B245" s="44"/>
      <c r="C245" s="44"/>
      <c r="D245" s="4" t="s">
        <v>19</v>
      </c>
      <c r="E245" s="4" t="s">
        <v>23</v>
      </c>
      <c r="F245" s="35" t="s">
        <v>21</v>
      </c>
      <c r="G245" s="39">
        <v>100</v>
      </c>
      <c r="H245" s="1">
        <v>100</v>
      </c>
      <c r="I245" s="2">
        <f t="shared" ref="I245:I250" si="39">H245/G245*100</f>
        <v>100</v>
      </c>
      <c r="J245" s="73"/>
      <c r="K245" s="41"/>
      <c r="L245" s="61"/>
      <c r="M245" s="61"/>
      <c r="N245" s="78"/>
      <c r="O245" s="78"/>
    </row>
    <row r="246" spans="1:15" ht="24" x14ac:dyDescent="0.25">
      <c r="A246" s="52"/>
      <c r="B246" s="44"/>
      <c r="C246" s="44"/>
      <c r="D246" s="4" t="s">
        <v>19</v>
      </c>
      <c r="E246" s="4" t="s">
        <v>24</v>
      </c>
      <c r="F246" s="35" t="s">
        <v>21</v>
      </c>
      <c r="G246" s="39">
        <v>100</v>
      </c>
      <c r="H246" s="1">
        <v>97.93</v>
      </c>
      <c r="I246" s="2">
        <f t="shared" si="39"/>
        <v>97.93</v>
      </c>
      <c r="J246" s="73"/>
      <c r="K246" s="41"/>
      <c r="L246" s="61"/>
      <c r="M246" s="61"/>
      <c r="N246" s="78"/>
      <c r="O246" s="78"/>
    </row>
    <row r="247" spans="1:15" ht="48" x14ac:dyDescent="0.25">
      <c r="A247" s="52"/>
      <c r="B247" s="44"/>
      <c r="C247" s="44"/>
      <c r="D247" s="4" t="s">
        <v>19</v>
      </c>
      <c r="E247" s="4" t="s">
        <v>25</v>
      </c>
      <c r="F247" s="35" t="s">
        <v>21</v>
      </c>
      <c r="G247" s="39">
        <v>100</v>
      </c>
      <c r="H247" s="1">
        <v>100</v>
      </c>
      <c r="I247" s="2">
        <f t="shared" si="39"/>
        <v>100</v>
      </c>
      <c r="J247" s="73"/>
      <c r="K247" s="41"/>
      <c r="L247" s="61"/>
      <c r="M247" s="61"/>
      <c r="N247" s="78"/>
      <c r="O247" s="78"/>
    </row>
    <row r="248" spans="1:15" ht="204" x14ac:dyDescent="0.25">
      <c r="A248" s="52"/>
      <c r="B248" s="44"/>
      <c r="C248" s="44"/>
      <c r="D248" s="4" t="s">
        <v>19</v>
      </c>
      <c r="E248" s="4" t="s">
        <v>26</v>
      </c>
      <c r="F248" s="35" t="s">
        <v>21</v>
      </c>
      <c r="G248" s="39">
        <v>100</v>
      </c>
      <c r="H248" s="1">
        <v>100</v>
      </c>
      <c r="I248" s="2">
        <f t="shared" si="39"/>
        <v>100</v>
      </c>
      <c r="J248" s="74"/>
      <c r="K248" s="41"/>
      <c r="L248" s="62"/>
      <c r="M248" s="61"/>
      <c r="N248" s="78"/>
      <c r="O248" s="78"/>
    </row>
    <row r="249" spans="1:15" ht="24" x14ac:dyDescent="0.25">
      <c r="A249" s="52"/>
      <c r="B249" s="51" t="s">
        <v>28</v>
      </c>
      <c r="C249" s="51" t="s">
        <v>15</v>
      </c>
      <c r="D249" s="4" t="s">
        <v>16</v>
      </c>
      <c r="E249" s="4" t="s">
        <v>17</v>
      </c>
      <c r="F249" s="35" t="s">
        <v>18</v>
      </c>
      <c r="G249" s="11">
        <v>242</v>
      </c>
      <c r="H249" s="1">
        <v>245</v>
      </c>
      <c r="I249" s="2">
        <f t="shared" si="39"/>
        <v>101.2396694214876</v>
      </c>
      <c r="J249" s="2">
        <f>I249</f>
        <v>101.2396694214876</v>
      </c>
      <c r="K249" s="41"/>
      <c r="L249" s="60" t="s">
        <v>67</v>
      </c>
      <c r="M249" s="61"/>
      <c r="N249" s="78"/>
      <c r="O249" s="78"/>
    </row>
    <row r="250" spans="1:15" ht="36" x14ac:dyDescent="0.25">
      <c r="A250" s="52"/>
      <c r="B250" s="52"/>
      <c r="C250" s="52"/>
      <c r="D250" s="4" t="s">
        <v>19</v>
      </c>
      <c r="E250" s="4" t="s">
        <v>20</v>
      </c>
      <c r="F250" s="35" t="s">
        <v>21</v>
      </c>
      <c r="G250" s="39">
        <v>64.5</v>
      </c>
      <c r="H250" s="1">
        <v>65</v>
      </c>
      <c r="I250" s="2">
        <f t="shared" si="39"/>
        <v>100.77519379844961</v>
      </c>
      <c r="J250" s="72">
        <f>AVERAGE(I250:I255)</f>
        <v>99.784198966408269</v>
      </c>
      <c r="K250" s="41"/>
      <c r="L250" s="61"/>
      <c r="M250" s="61"/>
      <c r="N250" s="78"/>
      <c r="O250" s="78"/>
    </row>
    <row r="251" spans="1:15" ht="24" x14ac:dyDescent="0.25">
      <c r="A251" s="52"/>
      <c r="B251" s="52"/>
      <c r="C251" s="52"/>
      <c r="D251" s="4" t="s">
        <v>19</v>
      </c>
      <c r="E251" s="4" t="s">
        <v>22</v>
      </c>
      <c r="F251" s="35" t="s">
        <v>21</v>
      </c>
      <c r="G251" s="39">
        <v>0</v>
      </c>
      <c r="H251" s="1">
        <v>0</v>
      </c>
      <c r="I251" s="2">
        <f>IF(H251=0,100,IF(H251=10,90,IF(H251=25,75,IF(H251=45,55,IF(H251=70,30,IF(H251&gt;100,0,0))))))</f>
        <v>100</v>
      </c>
      <c r="J251" s="73"/>
      <c r="K251" s="41"/>
      <c r="L251" s="61"/>
      <c r="M251" s="61"/>
      <c r="N251" s="78"/>
      <c r="O251" s="78"/>
    </row>
    <row r="252" spans="1:15" ht="24" x14ac:dyDescent="0.25">
      <c r="A252" s="52"/>
      <c r="B252" s="52"/>
      <c r="C252" s="52"/>
      <c r="D252" s="4" t="s">
        <v>19</v>
      </c>
      <c r="E252" s="4" t="s">
        <v>23</v>
      </c>
      <c r="F252" s="35" t="s">
        <v>21</v>
      </c>
      <c r="G252" s="39">
        <v>100</v>
      </c>
      <c r="H252" s="1">
        <v>100</v>
      </c>
      <c r="I252" s="2">
        <f t="shared" ref="I252:I255" si="40">H252/G252*100</f>
        <v>100</v>
      </c>
      <c r="J252" s="73"/>
      <c r="K252" s="41"/>
      <c r="L252" s="61"/>
      <c r="M252" s="61"/>
      <c r="N252" s="78"/>
      <c r="O252" s="78"/>
    </row>
    <row r="253" spans="1:15" ht="24" x14ac:dyDescent="0.25">
      <c r="A253" s="52"/>
      <c r="B253" s="52"/>
      <c r="C253" s="52"/>
      <c r="D253" s="4" t="s">
        <v>19</v>
      </c>
      <c r="E253" s="4" t="s">
        <v>24</v>
      </c>
      <c r="F253" s="35" t="s">
        <v>21</v>
      </c>
      <c r="G253" s="39">
        <v>100</v>
      </c>
      <c r="H253" s="1">
        <v>97.93</v>
      </c>
      <c r="I253" s="2">
        <f t="shared" si="40"/>
        <v>97.93</v>
      </c>
      <c r="J253" s="73"/>
      <c r="K253" s="41"/>
      <c r="L253" s="61"/>
      <c r="M253" s="61"/>
      <c r="N253" s="78"/>
      <c r="O253" s="78"/>
    </row>
    <row r="254" spans="1:15" ht="48" x14ac:dyDescent="0.25">
      <c r="A254" s="52"/>
      <c r="B254" s="52"/>
      <c r="C254" s="52"/>
      <c r="D254" s="4" t="s">
        <v>19</v>
      </c>
      <c r="E254" s="4" t="s">
        <v>25</v>
      </c>
      <c r="F254" s="35" t="s">
        <v>21</v>
      </c>
      <c r="G254" s="39">
        <v>100</v>
      </c>
      <c r="H254" s="1">
        <v>100</v>
      </c>
      <c r="I254" s="2">
        <f t="shared" si="40"/>
        <v>100</v>
      </c>
      <c r="J254" s="73"/>
      <c r="K254" s="41"/>
      <c r="L254" s="61"/>
      <c r="M254" s="61"/>
      <c r="N254" s="78"/>
      <c r="O254" s="78"/>
    </row>
    <row r="255" spans="1:15" ht="204" x14ac:dyDescent="0.25">
      <c r="A255" s="53"/>
      <c r="B255" s="53"/>
      <c r="C255" s="53"/>
      <c r="D255" s="4" t="s">
        <v>19</v>
      </c>
      <c r="E255" s="4" t="s">
        <v>26</v>
      </c>
      <c r="F255" s="35" t="s">
        <v>21</v>
      </c>
      <c r="G255" s="39">
        <v>100</v>
      </c>
      <c r="H255" s="1">
        <v>100</v>
      </c>
      <c r="I255" s="2">
        <f t="shared" si="40"/>
        <v>100</v>
      </c>
      <c r="J255" s="74"/>
      <c r="K255" s="41"/>
      <c r="L255" s="62"/>
      <c r="M255" s="62"/>
      <c r="N255" s="78"/>
      <c r="O255" s="78"/>
    </row>
    <row r="256" spans="1:15" ht="24" x14ac:dyDescent="0.25">
      <c r="A256" s="51" t="s">
        <v>72</v>
      </c>
      <c r="B256" s="51" t="s">
        <v>14</v>
      </c>
      <c r="C256" s="44" t="s">
        <v>15</v>
      </c>
      <c r="D256" s="4" t="s">
        <v>16</v>
      </c>
      <c r="E256" s="4" t="s">
        <v>17</v>
      </c>
      <c r="F256" s="35" t="s">
        <v>18</v>
      </c>
      <c r="G256" s="11">
        <v>30</v>
      </c>
      <c r="H256" s="1">
        <v>30</v>
      </c>
      <c r="I256" s="2">
        <f>H256/G256*100</f>
        <v>100</v>
      </c>
      <c r="J256" s="2">
        <f>I256</f>
        <v>100</v>
      </c>
      <c r="K256" s="41"/>
      <c r="L256" s="60" t="s">
        <v>67</v>
      </c>
      <c r="M256" s="60">
        <f>AVERAGE(J256:J276)</f>
        <v>99.623236612182822</v>
      </c>
      <c r="N256" s="46">
        <v>5</v>
      </c>
      <c r="O256" s="46" t="s">
        <v>71</v>
      </c>
    </row>
    <row r="257" spans="1:15" ht="36" x14ac:dyDescent="0.25">
      <c r="A257" s="52"/>
      <c r="B257" s="52"/>
      <c r="C257" s="44"/>
      <c r="D257" s="4" t="s">
        <v>19</v>
      </c>
      <c r="E257" s="4" t="s">
        <v>20</v>
      </c>
      <c r="F257" s="35" t="s">
        <v>21</v>
      </c>
      <c r="G257" s="39">
        <v>15.4</v>
      </c>
      <c r="H257" s="1">
        <v>15.3</v>
      </c>
      <c r="I257" s="2">
        <f>H257/G257*100</f>
        <v>99.350649350649363</v>
      </c>
      <c r="J257" s="108">
        <f>AVERAGE(I257:I262)</f>
        <v>99.225108225108215</v>
      </c>
      <c r="K257" s="41"/>
      <c r="L257" s="61"/>
      <c r="M257" s="61"/>
      <c r="N257" s="78"/>
      <c r="O257" s="78"/>
    </row>
    <row r="258" spans="1:15" ht="24" x14ac:dyDescent="0.25">
      <c r="A258" s="52"/>
      <c r="B258" s="52"/>
      <c r="C258" s="44"/>
      <c r="D258" s="4" t="s">
        <v>19</v>
      </c>
      <c r="E258" s="4" t="s">
        <v>22</v>
      </c>
      <c r="F258" s="35" t="s">
        <v>21</v>
      </c>
      <c r="G258" s="39">
        <v>0</v>
      </c>
      <c r="H258" s="1">
        <v>0</v>
      </c>
      <c r="I258" s="2">
        <f>IF(H258=0,100,IF(H258=10,90,IF(H258=25,75,IF(H258=45,55,IF(H258=70,30,IF(H258&gt;100,0,0))))))</f>
        <v>100</v>
      </c>
      <c r="J258" s="108"/>
      <c r="K258" s="41"/>
      <c r="L258" s="61"/>
      <c r="M258" s="61"/>
      <c r="N258" s="78"/>
      <c r="O258" s="78"/>
    </row>
    <row r="259" spans="1:15" ht="24" x14ac:dyDescent="0.25">
      <c r="A259" s="52"/>
      <c r="B259" s="52"/>
      <c r="C259" s="44"/>
      <c r="D259" s="4" t="s">
        <v>19</v>
      </c>
      <c r="E259" s="4" t="s">
        <v>23</v>
      </c>
      <c r="F259" s="35" t="s">
        <v>21</v>
      </c>
      <c r="G259" s="39">
        <v>100</v>
      </c>
      <c r="H259" s="1">
        <v>100</v>
      </c>
      <c r="I259" s="2">
        <f t="shared" ref="I259:I264" si="41">H259/G259*100</f>
        <v>100</v>
      </c>
      <c r="J259" s="108"/>
      <c r="K259" s="41"/>
      <c r="L259" s="61"/>
      <c r="M259" s="61"/>
      <c r="N259" s="78"/>
      <c r="O259" s="78"/>
    </row>
    <row r="260" spans="1:15" ht="24" x14ac:dyDescent="0.25">
      <c r="A260" s="52"/>
      <c r="B260" s="52"/>
      <c r="C260" s="44"/>
      <c r="D260" s="4" t="s">
        <v>19</v>
      </c>
      <c r="E260" s="4" t="s">
        <v>24</v>
      </c>
      <c r="F260" s="35" t="s">
        <v>21</v>
      </c>
      <c r="G260" s="39">
        <v>100</v>
      </c>
      <c r="H260" s="1">
        <v>96</v>
      </c>
      <c r="I260" s="2">
        <f t="shared" si="41"/>
        <v>96</v>
      </c>
      <c r="J260" s="108"/>
      <c r="K260" s="41"/>
      <c r="L260" s="61"/>
      <c r="M260" s="61"/>
      <c r="N260" s="78"/>
      <c r="O260" s="78"/>
    </row>
    <row r="261" spans="1:15" ht="48" x14ac:dyDescent="0.25">
      <c r="A261" s="52"/>
      <c r="B261" s="52"/>
      <c r="C261" s="44"/>
      <c r="D261" s="4" t="s">
        <v>19</v>
      </c>
      <c r="E261" s="4" t="s">
        <v>25</v>
      </c>
      <c r="F261" s="35" t="s">
        <v>21</v>
      </c>
      <c r="G261" s="39">
        <v>100</v>
      </c>
      <c r="H261" s="1">
        <v>100</v>
      </c>
      <c r="I261" s="2">
        <f t="shared" si="41"/>
        <v>100</v>
      </c>
      <c r="J261" s="108"/>
      <c r="K261" s="41"/>
      <c r="L261" s="61"/>
      <c r="M261" s="61"/>
      <c r="N261" s="78"/>
      <c r="O261" s="78"/>
    </row>
    <row r="262" spans="1:15" ht="204" x14ac:dyDescent="0.25">
      <c r="A262" s="52"/>
      <c r="B262" s="53"/>
      <c r="C262" s="44"/>
      <c r="D262" s="4" t="s">
        <v>19</v>
      </c>
      <c r="E262" s="4" t="s">
        <v>26</v>
      </c>
      <c r="F262" s="35" t="s">
        <v>21</v>
      </c>
      <c r="G262" s="39">
        <v>100</v>
      </c>
      <c r="H262" s="1">
        <v>100</v>
      </c>
      <c r="I262" s="2">
        <f t="shared" si="41"/>
        <v>100</v>
      </c>
      <c r="J262" s="108"/>
      <c r="K262" s="41"/>
      <c r="L262" s="62"/>
      <c r="M262" s="61"/>
      <c r="N262" s="78"/>
      <c r="O262" s="78"/>
    </row>
    <row r="263" spans="1:15" ht="24" x14ac:dyDescent="0.25">
      <c r="A263" s="52"/>
      <c r="B263" s="44" t="s">
        <v>27</v>
      </c>
      <c r="C263" s="44" t="s">
        <v>15</v>
      </c>
      <c r="D263" s="4" t="s">
        <v>16</v>
      </c>
      <c r="E263" s="4" t="s">
        <v>17</v>
      </c>
      <c r="F263" s="35" t="s">
        <v>18</v>
      </c>
      <c r="G263" s="11">
        <v>161</v>
      </c>
      <c r="H263" s="1">
        <v>162</v>
      </c>
      <c r="I263" s="2">
        <f t="shared" si="41"/>
        <v>100.62111801242236</v>
      </c>
      <c r="J263" s="2">
        <f>I263</f>
        <v>100.62111801242236</v>
      </c>
      <c r="K263" s="41"/>
      <c r="L263" s="60" t="s">
        <v>67</v>
      </c>
      <c r="M263" s="61"/>
      <c r="N263" s="78"/>
      <c r="O263" s="78"/>
    </row>
    <row r="264" spans="1:15" ht="36" x14ac:dyDescent="0.25">
      <c r="A264" s="52"/>
      <c r="B264" s="44"/>
      <c r="C264" s="44"/>
      <c r="D264" s="4" t="s">
        <v>19</v>
      </c>
      <c r="E264" s="4" t="s">
        <v>20</v>
      </c>
      <c r="F264" s="35" t="s">
        <v>21</v>
      </c>
      <c r="G264" s="39">
        <v>82.6</v>
      </c>
      <c r="H264" s="1">
        <v>82.7</v>
      </c>
      <c r="I264" s="2">
        <f t="shared" si="41"/>
        <v>100.12106537530268</v>
      </c>
      <c r="J264" s="108">
        <f>AVERAGE(I264:I269)</f>
        <v>99.353510895883787</v>
      </c>
      <c r="K264" s="41"/>
      <c r="L264" s="61"/>
      <c r="M264" s="61"/>
      <c r="N264" s="78"/>
      <c r="O264" s="78"/>
    </row>
    <row r="265" spans="1:15" ht="24" x14ac:dyDescent="0.25">
      <c r="A265" s="52"/>
      <c r="B265" s="44"/>
      <c r="C265" s="44"/>
      <c r="D265" s="4" t="s">
        <v>19</v>
      </c>
      <c r="E265" s="4" t="s">
        <v>22</v>
      </c>
      <c r="F265" s="35" t="s">
        <v>21</v>
      </c>
      <c r="G265" s="39">
        <v>0</v>
      </c>
      <c r="H265" s="1">
        <v>0</v>
      </c>
      <c r="I265" s="2">
        <f>IF(H265=0,100,IF(H265=10,90,IF(H265=25,75,IF(H265=45,55,IF(H265=70,30,IF(H265&gt;100,0,0))))))</f>
        <v>100</v>
      </c>
      <c r="J265" s="108"/>
      <c r="K265" s="41"/>
      <c r="L265" s="61"/>
      <c r="M265" s="61"/>
      <c r="N265" s="78"/>
      <c r="O265" s="78"/>
    </row>
    <row r="266" spans="1:15" ht="24" x14ac:dyDescent="0.25">
      <c r="A266" s="52"/>
      <c r="B266" s="44"/>
      <c r="C266" s="44"/>
      <c r="D266" s="4" t="s">
        <v>19</v>
      </c>
      <c r="E266" s="4" t="s">
        <v>23</v>
      </c>
      <c r="F266" s="35" t="s">
        <v>21</v>
      </c>
      <c r="G266" s="39">
        <v>100</v>
      </c>
      <c r="H266" s="1">
        <v>100</v>
      </c>
      <c r="I266" s="2">
        <f t="shared" ref="I266:I271" si="42">H266/G266*100</f>
        <v>100</v>
      </c>
      <c r="J266" s="108"/>
      <c r="K266" s="41"/>
      <c r="L266" s="61"/>
      <c r="M266" s="61"/>
      <c r="N266" s="78"/>
      <c r="O266" s="78"/>
    </row>
    <row r="267" spans="1:15" ht="24" x14ac:dyDescent="0.25">
      <c r="A267" s="52"/>
      <c r="B267" s="44"/>
      <c r="C267" s="44"/>
      <c r="D267" s="4" t="s">
        <v>19</v>
      </c>
      <c r="E267" s="4" t="s">
        <v>24</v>
      </c>
      <c r="F267" s="35" t="s">
        <v>21</v>
      </c>
      <c r="G267" s="39">
        <v>100</v>
      </c>
      <c r="H267" s="1">
        <v>96</v>
      </c>
      <c r="I267" s="2">
        <f t="shared" si="42"/>
        <v>96</v>
      </c>
      <c r="J267" s="108"/>
      <c r="K267" s="41"/>
      <c r="L267" s="61"/>
      <c r="M267" s="61"/>
      <c r="N267" s="78"/>
      <c r="O267" s="78"/>
    </row>
    <row r="268" spans="1:15" ht="48" x14ac:dyDescent="0.25">
      <c r="A268" s="52"/>
      <c r="B268" s="44"/>
      <c r="C268" s="44"/>
      <c r="D268" s="4" t="s">
        <v>19</v>
      </c>
      <c r="E268" s="4" t="s">
        <v>25</v>
      </c>
      <c r="F268" s="35" t="s">
        <v>21</v>
      </c>
      <c r="G268" s="39">
        <v>100</v>
      </c>
      <c r="H268" s="1">
        <v>100</v>
      </c>
      <c r="I268" s="2">
        <f t="shared" si="42"/>
        <v>100</v>
      </c>
      <c r="J268" s="108"/>
      <c r="K268" s="41"/>
      <c r="L268" s="61"/>
      <c r="M268" s="61"/>
      <c r="N268" s="78"/>
      <c r="O268" s="78"/>
    </row>
    <row r="269" spans="1:15" ht="204" x14ac:dyDescent="0.25">
      <c r="A269" s="52"/>
      <c r="B269" s="44"/>
      <c r="C269" s="44"/>
      <c r="D269" s="4" t="s">
        <v>19</v>
      </c>
      <c r="E269" s="4" t="s">
        <v>26</v>
      </c>
      <c r="F269" s="35" t="s">
        <v>21</v>
      </c>
      <c r="G269" s="39">
        <v>100</v>
      </c>
      <c r="H269" s="1">
        <v>100</v>
      </c>
      <c r="I269" s="2">
        <f t="shared" si="42"/>
        <v>100</v>
      </c>
      <c r="J269" s="108"/>
      <c r="K269" s="41"/>
      <c r="L269" s="62"/>
      <c r="M269" s="61"/>
      <c r="N269" s="78"/>
      <c r="O269" s="78"/>
    </row>
    <row r="270" spans="1:15" ht="24" x14ac:dyDescent="0.25">
      <c r="A270" s="52"/>
      <c r="B270" s="51" t="s">
        <v>28</v>
      </c>
      <c r="C270" s="51" t="s">
        <v>15</v>
      </c>
      <c r="D270" s="4" t="s">
        <v>16</v>
      </c>
      <c r="E270" s="4" t="s">
        <v>17</v>
      </c>
      <c r="F270" s="35" t="s">
        <v>18</v>
      </c>
      <c r="G270" s="11">
        <v>4</v>
      </c>
      <c r="H270" s="1">
        <v>4</v>
      </c>
      <c r="I270" s="2">
        <f t="shared" si="42"/>
        <v>100</v>
      </c>
      <c r="J270" s="2">
        <f>I270</f>
        <v>100</v>
      </c>
      <c r="K270" s="41"/>
      <c r="L270" s="60" t="s">
        <v>67</v>
      </c>
      <c r="M270" s="61"/>
      <c r="N270" s="78"/>
      <c r="O270" s="78"/>
    </row>
    <row r="271" spans="1:15" ht="36" x14ac:dyDescent="0.25">
      <c r="A271" s="52"/>
      <c r="B271" s="52"/>
      <c r="C271" s="52"/>
      <c r="D271" s="4" t="s">
        <v>19</v>
      </c>
      <c r="E271" s="4" t="s">
        <v>20</v>
      </c>
      <c r="F271" s="35" t="s">
        <v>21</v>
      </c>
      <c r="G271" s="39">
        <v>2.1</v>
      </c>
      <c r="H271" s="1">
        <v>2</v>
      </c>
      <c r="I271" s="2">
        <f t="shared" si="42"/>
        <v>95.238095238095227</v>
      </c>
      <c r="J271" s="108">
        <f>AVERAGE(I271:I276)</f>
        <v>98.539682539682531</v>
      </c>
      <c r="K271" s="41" t="s">
        <v>161</v>
      </c>
      <c r="L271" s="61"/>
      <c r="M271" s="61"/>
      <c r="N271" s="78"/>
      <c r="O271" s="78"/>
    </row>
    <row r="272" spans="1:15" ht="24" x14ac:dyDescent="0.25">
      <c r="A272" s="52"/>
      <c r="B272" s="52"/>
      <c r="C272" s="52"/>
      <c r="D272" s="4" t="s">
        <v>19</v>
      </c>
      <c r="E272" s="4" t="s">
        <v>22</v>
      </c>
      <c r="F272" s="35" t="s">
        <v>21</v>
      </c>
      <c r="G272" s="39">
        <v>0</v>
      </c>
      <c r="H272" s="1">
        <v>0</v>
      </c>
      <c r="I272" s="2">
        <f>IF(H272=0,100,IF(H272=10,90,IF(H272=25,75,IF(H272=45,55,IF(H272=70,30,IF(H272&gt;100,0,0))))))</f>
        <v>100</v>
      </c>
      <c r="J272" s="108"/>
      <c r="K272" s="41"/>
      <c r="L272" s="61"/>
      <c r="M272" s="61"/>
      <c r="N272" s="78"/>
      <c r="O272" s="78"/>
    </row>
    <row r="273" spans="1:15" ht="24" x14ac:dyDescent="0.25">
      <c r="A273" s="52"/>
      <c r="B273" s="52"/>
      <c r="C273" s="52"/>
      <c r="D273" s="4" t="s">
        <v>19</v>
      </c>
      <c r="E273" s="4" t="s">
        <v>23</v>
      </c>
      <c r="F273" s="35" t="s">
        <v>21</v>
      </c>
      <c r="G273" s="39">
        <v>100</v>
      </c>
      <c r="H273" s="1">
        <v>100</v>
      </c>
      <c r="I273" s="2">
        <f>H273/G273*100</f>
        <v>100</v>
      </c>
      <c r="J273" s="108"/>
      <c r="K273" s="41"/>
      <c r="L273" s="61"/>
      <c r="M273" s="61"/>
      <c r="N273" s="78"/>
      <c r="O273" s="78"/>
    </row>
    <row r="274" spans="1:15" ht="24" x14ac:dyDescent="0.25">
      <c r="A274" s="52"/>
      <c r="B274" s="52"/>
      <c r="C274" s="52"/>
      <c r="D274" s="4" t="s">
        <v>19</v>
      </c>
      <c r="E274" s="4" t="s">
        <v>24</v>
      </c>
      <c r="F274" s="35" t="s">
        <v>21</v>
      </c>
      <c r="G274" s="39">
        <v>100</v>
      </c>
      <c r="H274" s="1">
        <v>96</v>
      </c>
      <c r="I274" s="2">
        <f>H274/G274*100</f>
        <v>96</v>
      </c>
      <c r="J274" s="108"/>
      <c r="K274" s="41"/>
      <c r="L274" s="61"/>
      <c r="M274" s="61"/>
      <c r="N274" s="78"/>
      <c r="O274" s="78"/>
    </row>
    <row r="275" spans="1:15" ht="48" x14ac:dyDescent="0.25">
      <c r="A275" s="52"/>
      <c r="B275" s="52"/>
      <c r="C275" s="52"/>
      <c r="D275" s="4" t="s">
        <v>19</v>
      </c>
      <c r="E275" s="4" t="s">
        <v>25</v>
      </c>
      <c r="F275" s="35" t="s">
        <v>21</v>
      </c>
      <c r="G275" s="39">
        <v>100</v>
      </c>
      <c r="H275" s="1">
        <v>100</v>
      </c>
      <c r="I275" s="2">
        <f>H275/G275*100</f>
        <v>100</v>
      </c>
      <c r="J275" s="108"/>
      <c r="K275" s="41"/>
      <c r="L275" s="61"/>
      <c r="M275" s="61"/>
      <c r="N275" s="78"/>
      <c r="O275" s="78"/>
    </row>
    <row r="276" spans="1:15" ht="204" x14ac:dyDescent="0.25">
      <c r="A276" s="53"/>
      <c r="B276" s="53"/>
      <c r="C276" s="53"/>
      <c r="D276" s="4" t="s">
        <v>19</v>
      </c>
      <c r="E276" s="4" t="s">
        <v>26</v>
      </c>
      <c r="F276" s="35" t="s">
        <v>21</v>
      </c>
      <c r="G276" s="39">
        <v>100</v>
      </c>
      <c r="H276" s="1">
        <v>100</v>
      </c>
      <c r="I276" s="2">
        <f>H276/G276*100</f>
        <v>100</v>
      </c>
      <c r="J276" s="108"/>
      <c r="K276" s="41"/>
      <c r="L276" s="62"/>
      <c r="M276" s="62"/>
      <c r="N276" s="78"/>
      <c r="O276" s="78"/>
    </row>
    <row r="277" spans="1:15" ht="24" x14ac:dyDescent="0.25">
      <c r="A277" s="51" t="s">
        <v>33</v>
      </c>
      <c r="B277" s="44" t="s">
        <v>14</v>
      </c>
      <c r="C277" s="44" t="s">
        <v>15</v>
      </c>
      <c r="D277" s="4" t="s">
        <v>16</v>
      </c>
      <c r="E277" s="4" t="s">
        <v>17</v>
      </c>
      <c r="F277" s="35" t="s">
        <v>18</v>
      </c>
      <c r="G277" s="11">
        <v>16</v>
      </c>
      <c r="H277" s="1">
        <v>16</v>
      </c>
      <c r="I277" s="2">
        <f t="shared" ref="I277:I278" si="43">H277/G277*100</f>
        <v>100</v>
      </c>
      <c r="J277" s="2">
        <f>I277</f>
        <v>100</v>
      </c>
      <c r="K277" s="40"/>
      <c r="L277" s="60" t="s">
        <v>67</v>
      </c>
      <c r="M277" s="60">
        <f>AVERAGE(J277:J297)</f>
        <v>99.863192190162934</v>
      </c>
      <c r="N277" s="46">
        <v>5</v>
      </c>
      <c r="O277" s="46" t="s">
        <v>71</v>
      </c>
    </row>
    <row r="278" spans="1:15" ht="36" x14ac:dyDescent="0.25">
      <c r="A278" s="52"/>
      <c r="B278" s="44"/>
      <c r="C278" s="44"/>
      <c r="D278" s="4" t="s">
        <v>19</v>
      </c>
      <c r="E278" s="4" t="s">
        <v>20</v>
      </c>
      <c r="F278" s="35" t="s">
        <v>21</v>
      </c>
      <c r="G278" s="39">
        <v>14.7</v>
      </c>
      <c r="H278" s="1">
        <v>15.2</v>
      </c>
      <c r="I278" s="2">
        <f t="shared" si="43"/>
        <v>103.4013605442177</v>
      </c>
      <c r="J278" s="72">
        <f>AVERAGE(I278:I283)</f>
        <v>99.900226757369623</v>
      </c>
      <c r="K278" s="40"/>
      <c r="L278" s="61"/>
      <c r="M278" s="61"/>
      <c r="N278" s="78"/>
      <c r="O278" s="78"/>
    </row>
    <row r="279" spans="1:15" ht="24" x14ac:dyDescent="0.25">
      <c r="A279" s="52"/>
      <c r="B279" s="44"/>
      <c r="C279" s="44"/>
      <c r="D279" s="4" t="s">
        <v>19</v>
      </c>
      <c r="E279" s="4" t="s">
        <v>22</v>
      </c>
      <c r="F279" s="35" t="s">
        <v>21</v>
      </c>
      <c r="G279" s="39">
        <v>0</v>
      </c>
      <c r="H279" s="1">
        <v>0</v>
      </c>
      <c r="I279" s="2">
        <f>IF(H279=0,100,IF(H279=10,90,IF(H279=25,75,IF(H279=45,55,IF(H279=70,30,IF(H279&gt;100,0,0))))))</f>
        <v>100</v>
      </c>
      <c r="J279" s="73"/>
      <c r="K279" s="40"/>
      <c r="L279" s="61"/>
      <c r="M279" s="61"/>
      <c r="N279" s="78"/>
      <c r="O279" s="78"/>
    </row>
    <row r="280" spans="1:15" ht="24" x14ac:dyDescent="0.25">
      <c r="A280" s="52"/>
      <c r="B280" s="44"/>
      <c r="C280" s="44"/>
      <c r="D280" s="4" t="s">
        <v>19</v>
      </c>
      <c r="E280" s="4" t="s">
        <v>23</v>
      </c>
      <c r="F280" s="35" t="s">
        <v>21</v>
      </c>
      <c r="G280" s="39">
        <v>100</v>
      </c>
      <c r="H280" s="1">
        <v>100</v>
      </c>
      <c r="I280" s="2">
        <f t="shared" ref="I280:I285" si="44">H280/G280*100</f>
        <v>100</v>
      </c>
      <c r="J280" s="73"/>
      <c r="K280" s="40"/>
      <c r="L280" s="61"/>
      <c r="M280" s="61"/>
      <c r="N280" s="78"/>
      <c r="O280" s="78"/>
    </row>
    <row r="281" spans="1:15" ht="24" x14ac:dyDescent="0.25">
      <c r="A281" s="52"/>
      <c r="B281" s="44"/>
      <c r="C281" s="44"/>
      <c r="D281" s="4" t="s">
        <v>19</v>
      </c>
      <c r="E281" s="4" t="s">
        <v>24</v>
      </c>
      <c r="F281" s="35" t="s">
        <v>21</v>
      </c>
      <c r="G281" s="39">
        <v>100</v>
      </c>
      <c r="H281" s="1">
        <v>96</v>
      </c>
      <c r="I281" s="2">
        <f t="shared" si="44"/>
        <v>96</v>
      </c>
      <c r="J281" s="73"/>
      <c r="K281" s="40"/>
      <c r="L281" s="61"/>
      <c r="M281" s="61"/>
      <c r="N281" s="78"/>
      <c r="O281" s="78"/>
    </row>
    <row r="282" spans="1:15" ht="48" x14ac:dyDescent="0.25">
      <c r="A282" s="52"/>
      <c r="B282" s="44"/>
      <c r="C282" s="44"/>
      <c r="D282" s="4" t="s">
        <v>19</v>
      </c>
      <c r="E282" s="4" t="s">
        <v>25</v>
      </c>
      <c r="F282" s="35" t="s">
        <v>21</v>
      </c>
      <c r="G282" s="39">
        <v>100</v>
      </c>
      <c r="H282" s="1">
        <v>100</v>
      </c>
      <c r="I282" s="2">
        <f t="shared" si="44"/>
        <v>100</v>
      </c>
      <c r="J282" s="73"/>
      <c r="K282" s="40"/>
      <c r="L282" s="61"/>
      <c r="M282" s="61"/>
      <c r="N282" s="78"/>
      <c r="O282" s="78"/>
    </row>
    <row r="283" spans="1:15" ht="204" x14ac:dyDescent="0.25">
      <c r="A283" s="52"/>
      <c r="B283" s="44"/>
      <c r="C283" s="44"/>
      <c r="D283" s="4" t="s">
        <v>19</v>
      </c>
      <c r="E283" s="4" t="s">
        <v>26</v>
      </c>
      <c r="F283" s="35" t="s">
        <v>21</v>
      </c>
      <c r="G283" s="39">
        <v>100</v>
      </c>
      <c r="H283" s="1">
        <v>100</v>
      </c>
      <c r="I283" s="2">
        <f t="shared" si="44"/>
        <v>100</v>
      </c>
      <c r="J283" s="74"/>
      <c r="K283" s="40"/>
      <c r="L283" s="62"/>
      <c r="M283" s="61"/>
      <c r="N283" s="78"/>
      <c r="O283" s="78"/>
    </row>
    <row r="284" spans="1:15" ht="24" x14ac:dyDescent="0.25">
      <c r="A284" s="52"/>
      <c r="B284" s="44" t="s">
        <v>27</v>
      </c>
      <c r="C284" s="44" t="s">
        <v>15</v>
      </c>
      <c r="D284" s="4" t="s">
        <v>16</v>
      </c>
      <c r="E284" s="4" t="s">
        <v>17</v>
      </c>
      <c r="F284" s="35" t="s">
        <v>18</v>
      </c>
      <c r="G284" s="11">
        <v>86</v>
      </c>
      <c r="H284" s="1">
        <v>86</v>
      </c>
      <c r="I284" s="2">
        <f t="shared" si="44"/>
        <v>100</v>
      </c>
      <c r="J284" s="2">
        <f>I284</f>
        <v>100</v>
      </c>
      <c r="K284" s="40"/>
      <c r="L284" s="60" t="s">
        <v>67</v>
      </c>
      <c r="M284" s="61"/>
      <c r="N284" s="78"/>
      <c r="O284" s="78"/>
    </row>
    <row r="285" spans="1:15" ht="36" x14ac:dyDescent="0.25">
      <c r="A285" s="52"/>
      <c r="B285" s="44"/>
      <c r="C285" s="44"/>
      <c r="D285" s="4" t="s">
        <v>19</v>
      </c>
      <c r="E285" s="4" t="s">
        <v>20</v>
      </c>
      <c r="F285" s="35" t="s">
        <v>21</v>
      </c>
      <c r="G285" s="39">
        <v>78.900000000000006</v>
      </c>
      <c r="H285" s="1">
        <v>78.099999999999994</v>
      </c>
      <c r="I285" s="2">
        <f t="shared" si="44"/>
        <v>98.986058301647645</v>
      </c>
      <c r="J285" s="72">
        <f>AVERAGE(I285:I290)</f>
        <v>99.16434305027461</v>
      </c>
      <c r="K285" s="40"/>
      <c r="L285" s="61"/>
      <c r="M285" s="61"/>
      <c r="N285" s="78"/>
      <c r="O285" s="78"/>
    </row>
    <row r="286" spans="1:15" ht="24" x14ac:dyDescent="0.25">
      <c r="A286" s="52"/>
      <c r="B286" s="44"/>
      <c r="C286" s="44"/>
      <c r="D286" s="4" t="s">
        <v>19</v>
      </c>
      <c r="E286" s="4" t="s">
        <v>22</v>
      </c>
      <c r="F286" s="35" t="s">
        <v>21</v>
      </c>
      <c r="G286" s="39">
        <v>0</v>
      </c>
      <c r="H286" s="1">
        <v>0</v>
      </c>
      <c r="I286" s="2">
        <f>IF(H286=0,100,IF(H286=10,90,IF(H286=25,75,IF(H286=45,55,IF(H286=70,30,IF(H286&gt;100,0,0))))))</f>
        <v>100</v>
      </c>
      <c r="J286" s="73"/>
      <c r="K286" s="40"/>
      <c r="L286" s="61"/>
      <c r="M286" s="61"/>
      <c r="N286" s="78"/>
      <c r="O286" s="78"/>
    </row>
    <row r="287" spans="1:15" ht="24" x14ac:dyDescent="0.25">
      <c r="A287" s="52"/>
      <c r="B287" s="44"/>
      <c r="C287" s="44"/>
      <c r="D287" s="4" t="s">
        <v>19</v>
      </c>
      <c r="E287" s="4" t="s">
        <v>23</v>
      </c>
      <c r="F287" s="35" t="s">
        <v>21</v>
      </c>
      <c r="G287" s="39">
        <v>100</v>
      </c>
      <c r="H287" s="1">
        <v>100</v>
      </c>
      <c r="I287" s="2">
        <f t="shared" ref="I287:I292" si="45">H287/G287*100</f>
        <v>100</v>
      </c>
      <c r="J287" s="73"/>
      <c r="K287" s="40"/>
      <c r="L287" s="61"/>
      <c r="M287" s="61"/>
      <c r="N287" s="78"/>
      <c r="O287" s="78"/>
    </row>
    <row r="288" spans="1:15" ht="24" x14ac:dyDescent="0.25">
      <c r="A288" s="52"/>
      <c r="B288" s="44"/>
      <c r="C288" s="44"/>
      <c r="D288" s="4" t="s">
        <v>19</v>
      </c>
      <c r="E288" s="4" t="s">
        <v>24</v>
      </c>
      <c r="F288" s="35" t="s">
        <v>21</v>
      </c>
      <c r="G288" s="39">
        <v>100</v>
      </c>
      <c r="H288" s="1">
        <v>96</v>
      </c>
      <c r="I288" s="2">
        <f t="shared" si="45"/>
        <v>96</v>
      </c>
      <c r="J288" s="73"/>
      <c r="K288" s="40"/>
      <c r="L288" s="61"/>
      <c r="M288" s="61"/>
      <c r="N288" s="78"/>
      <c r="O288" s="78"/>
    </row>
    <row r="289" spans="1:15" ht="48" x14ac:dyDescent="0.25">
      <c r="A289" s="52"/>
      <c r="B289" s="44"/>
      <c r="C289" s="44"/>
      <c r="D289" s="4" t="s">
        <v>19</v>
      </c>
      <c r="E289" s="4" t="s">
        <v>25</v>
      </c>
      <c r="F289" s="35" t="s">
        <v>21</v>
      </c>
      <c r="G289" s="39">
        <v>100</v>
      </c>
      <c r="H289" s="1">
        <v>100</v>
      </c>
      <c r="I289" s="2">
        <f t="shared" si="45"/>
        <v>100</v>
      </c>
      <c r="J289" s="73"/>
      <c r="K289" s="40"/>
      <c r="L289" s="61"/>
      <c r="M289" s="61"/>
      <c r="N289" s="78"/>
      <c r="O289" s="78"/>
    </row>
    <row r="290" spans="1:15" ht="204" x14ac:dyDescent="0.25">
      <c r="A290" s="52"/>
      <c r="B290" s="44"/>
      <c r="C290" s="44"/>
      <c r="D290" s="4" t="s">
        <v>19</v>
      </c>
      <c r="E290" s="4" t="s">
        <v>26</v>
      </c>
      <c r="F290" s="35" t="s">
        <v>21</v>
      </c>
      <c r="G290" s="39">
        <v>100</v>
      </c>
      <c r="H290" s="1">
        <v>100</v>
      </c>
      <c r="I290" s="2">
        <f t="shared" si="45"/>
        <v>100</v>
      </c>
      <c r="J290" s="74"/>
      <c r="K290" s="40"/>
      <c r="L290" s="62"/>
      <c r="M290" s="61"/>
      <c r="N290" s="78"/>
      <c r="O290" s="78"/>
    </row>
    <row r="291" spans="1:15" ht="24" x14ac:dyDescent="0.25">
      <c r="A291" s="52"/>
      <c r="B291" s="51" t="s">
        <v>28</v>
      </c>
      <c r="C291" s="51" t="s">
        <v>15</v>
      </c>
      <c r="D291" s="4" t="s">
        <v>16</v>
      </c>
      <c r="E291" s="4" t="s">
        <v>17</v>
      </c>
      <c r="F291" s="35" t="s">
        <v>18</v>
      </c>
      <c r="G291" s="11">
        <v>7</v>
      </c>
      <c r="H291" s="1">
        <v>7</v>
      </c>
      <c r="I291" s="2">
        <f t="shared" si="45"/>
        <v>100</v>
      </c>
      <c r="J291" s="2">
        <f>I291</f>
        <v>100</v>
      </c>
      <c r="K291" s="40"/>
      <c r="L291" s="60" t="s">
        <v>67</v>
      </c>
      <c r="M291" s="61"/>
      <c r="N291" s="78"/>
      <c r="O291" s="78"/>
    </row>
    <row r="292" spans="1:15" ht="36" x14ac:dyDescent="0.25">
      <c r="A292" s="52"/>
      <c r="B292" s="52"/>
      <c r="C292" s="52"/>
      <c r="D292" s="4" t="s">
        <v>19</v>
      </c>
      <c r="E292" s="4" t="s">
        <v>20</v>
      </c>
      <c r="F292" s="35" t="s">
        <v>21</v>
      </c>
      <c r="G292" s="39">
        <v>6.4</v>
      </c>
      <c r="H292" s="1">
        <v>6.7</v>
      </c>
      <c r="I292" s="2">
        <f t="shared" si="45"/>
        <v>104.6875</v>
      </c>
      <c r="J292" s="72">
        <f>AVERAGE(I292:I297)</f>
        <v>100.11458333333333</v>
      </c>
      <c r="K292" s="40"/>
      <c r="L292" s="61"/>
      <c r="M292" s="61"/>
      <c r="N292" s="78"/>
      <c r="O292" s="78"/>
    </row>
    <row r="293" spans="1:15" ht="24" x14ac:dyDescent="0.25">
      <c r="A293" s="52"/>
      <c r="B293" s="52"/>
      <c r="C293" s="52"/>
      <c r="D293" s="4" t="s">
        <v>19</v>
      </c>
      <c r="E293" s="4" t="s">
        <v>22</v>
      </c>
      <c r="F293" s="35" t="s">
        <v>21</v>
      </c>
      <c r="G293" s="39">
        <v>0</v>
      </c>
      <c r="H293" s="1">
        <v>0</v>
      </c>
      <c r="I293" s="2">
        <f>IF(H293=0,100,IF(H293=10,90,IF(H293=25,75,IF(H293=45,55,IF(H293=70,30,IF(H293&gt;100,0,0))))))</f>
        <v>100</v>
      </c>
      <c r="J293" s="73"/>
      <c r="K293" s="40"/>
      <c r="L293" s="61"/>
      <c r="M293" s="61"/>
      <c r="N293" s="78"/>
      <c r="O293" s="78"/>
    </row>
    <row r="294" spans="1:15" ht="24" x14ac:dyDescent="0.25">
      <c r="A294" s="52"/>
      <c r="B294" s="52"/>
      <c r="C294" s="52"/>
      <c r="D294" s="4" t="s">
        <v>19</v>
      </c>
      <c r="E294" s="4" t="s">
        <v>23</v>
      </c>
      <c r="F294" s="35" t="s">
        <v>21</v>
      </c>
      <c r="G294" s="39">
        <v>100</v>
      </c>
      <c r="H294" s="1">
        <v>100</v>
      </c>
      <c r="I294" s="2">
        <f t="shared" ref="I294:I299" si="46">H294/G294*100</f>
        <v>100</v>
      </c>
      <c r="J294" s="73"/>
      <c r="K294" s="40"/>
      <c r="L294" s="61"/>
      <c r="M294" s="61"/>
      <c r="N294" s="78"/>
      <c r="O294" s="78"/>
    </row>
    <row r="295" spans="1:15" ht="24" x14ac:dyDescent="0.25">
      <c r="A295" s="52"/>
      <c r="B295" s="52"/>
      <c r="C295" s="52"/>
      <c r="D295" s="4" t="s">
        <v>19</v>
      </c>
      <c r="E295" s="4" t="s">
        <v>24</v>
      </c>
      <c r="F295" s="35" t="s">
        <v>21</v>
      </c>
      <c r="G295" s="39">
        <v>100</v>
      </c>
      <c r="H295" s="1">
        <v>96</v>
      </c>
      <c r="I295" s="2">
        <f t="shared" si="46"/>
        <v>96</v>
      </c>
      <c r="J295" s="73"/>
      <c r="K295" s="40"/>
      <c r="L295" s="61"/>
      <c r="M295" s="61"/>
      <c r="N295" s="78"/>
      <c r="O295" s="78"/>
    </row>
    <row r="296" spans="1:15" ht="48" x14ac:dyDescent="0.25">
      <c r="A296" s="52"/>
      <c r="B296" s="52"/>
      <c r="C296" s="52"/>
      <c r="D296" s="4" t="s">
        <v>19</v>
      </c>
      <c r="E296" s="4" t="s">
        <v>25</v>
      </c>
      <c r="F296" s="35" t="s">
        <v>21</v>
      </c>
      <c r="G296" s="39">
        <v>100</v>
      </c>
      <c r="H296" s="1">
        <v>100</v>
      </c>
      <c r="I296" s="2">
        <f t="shared" si="46"/>
        <v>100</v>
      </c>
      <c r="J296" s="73"/>
      <c r="K296" s="40"/>
      <c r="L296" s="61"/>
      <c r="M296" s="61"/>
      <c r="N296" s="78"/>
      <c r="O296" s="78"/>
    </row>
    <row r="297" spans="1:15" ht="204" x14ac:dyDescent="0.25">
      <c r="A297" s="53"/>
      <c r="B297" s="53"/>
      <c r="C297" s="53"/>
      <c r="D297" s="4" t="s">
        <v>19</v>
      </c>
      <c r="E297" s="4" t="s">
        <v>26</v>
      </c>
      <c r="F297" s="35" t="s">
        <v>21</v>
      </c>
      <c r="G297" s="39">
        <v>100</v>
      </c>
      <c r="H297" s="1">
        <v>100</v>
      </c>
      <c r="I297" s="2">
        <f t="shared" si="46"/>
        <v>100</v>
      </c>
      <c r="J297" s="74"/>
      <c r="K297" s="40"/>
      <c r="L297" s="62"/>
      <c r="M297" s="62"/>
      <c r="N297" s="78"/>
      <c r="O297" s="78"/>
    </row>
    <row r="298" spans="1:15" ht="24" x14ac:dyDescent="0.25">
      <c r="A298" s="51" t="s">
        <v>34</v>
      </c>
      <c r="B298" s="51" t="s">
        <v>27</v>
      </c>
      <c r="C298" s="44" t="s">
        <v>15</v>
      </c>
      <c r="D298" s="4" t="s">
        <v>16</v>
      </c>
      <c r="E298" s="4" t="s">
        <v>17</v>
      </c>
      <c r="F298" s="35" t="s">
        <v>18</v>
      </c>
      <c r="G298" s="21">
        <v>98</v>
      </c>
      <c r="H298" s="1">
        <v>99</v>
      </c>
      <c r="I298" s="41">
        <f t="shared" si="46"/>
        <v>101.0204081632653</v>
      </c>
      <c r="J298" s="41">
        <f>I298</f>
        <v>101.0204081632653</v>
      </c>
      <c r="K298" s="41"/>
      <c r="L298" s="60" t="s">
        <v>67</v>
      </c>
      <c r="M298" s="60">
        <f>AVERAGE(J298:J311)</f>
        <v>100.92271719576128</v>
      </c>
      <c r="N298" s="46">
        <v>5</v>
      </c>
      <c r="O298" s="46" t="s">
        <v>71</v>
      </c>
    </row>
    <row r="299" spans="1:15" ht="36" x14ac:dyDescent="0.25">
      <c r="A299" s="52"/>
      <c r="B299" s="52"/>
      <c r="C299" s="44"/>
      <c r="D299" s="4" t="s">
        <v>19</v>
      </c>
      <c r="E299" s="4" t="s">
        <v>20</v>
      </c>
      <c r="F299" s="35" t="s">
        <v>21</v>
      </c>
      <c r="G299" s="35">
        <v>17.899999999999999</v>
      </c>
      <c r="H299" s="1">
        <v>17.600000000000001</v>
      </c>
      <c r="I299" s="41">
        <f t="shared" si="46"/>
        <v>98.324022346368736</v>
      </c>
      <c r="J299" s="60">
        <f>AVERAGE(I299:I304)</f>
        <v>99.720670391061461</v>
      </c>
      <c r="K299" s="41"/>
      <c r="L299" s="61"/>
      <c r="M299" s="61"/>
      <c r="N299" s="78"/>
      <c r="O299" s="78"/>
    </row>
    <row r="300" spans="1:15" ht="24" x14ac:dyDescent="0.25">
      <c r="A300" s="52"/>
      <c r="B300" s="52"/>
      <c r="C300" s="44"/>
      <c r="D300" s="4" t="s">
        <v>19</v>
      </c>
      <c r="E300" s="4" t="s">
        <v>22</v>
      </c>
      <c r="F300" s="35" t="s">
        <v>21</v>
      </c>
      <c r="G300" s="35">
        <v>0</v>
      </c>
      <c r="H300" s="1">
        <v>0</v>
      </c>
      <c r="I300" s="41">
        <f>IF(H300=0,100,IF(H300=10,90,IF(H300=25,75,IF(H300=45,55,IF(H300=70,30,IF(H300&gt;100,0,0))))))</f>
        <v>100</v>
      </c>
      <c r="J300" s="61"/>
      <c r="K300" s="41"/>
      <c r="L300" s="61"/>
      <c r="M300" s="61"/>
      <c r="N300" s="78"/>
      <c r="O300" s="78"/>
    </row>
    <row r="301" spans="1:15" ht="24" x14ac:dyDescent="0.25">
      <c r="A301" s="52"/>
      <c r="B301" s="52"/>
      <c r="C301" s="44"/>
      <c r="D301" s="4" t="s">
        <v>19</v>
      </c>
      <c r="E301" s="4" t="s">
        <v>23</v>
      </c>
      <c r="F301" s="35" t="s">
        <v>21</v>
      </c>
      <c r="G301" s="35">
        <v>100</v>
      </c>
      <c r="H301" s="1">
        <v>100</v>
      </c>
      <c r="I301" s="41">
        <f t="shared" ref="I301:I306" si="47">H301/G301*100</f>
        <v>100</v>
      </c>
      <c r="J301" s="61"/>
      <c r="K301" s="41"/>
      <c r="L301" s="61"/>
      <c r="M301" s="61"/>
      <c r="N301" s="78"/>
      <c r="O301" s="78"/>
    </row>
    <row r="302" spans="1:15" ht="24" x14ac:dyDescent="0.25">
      <c r="A302" s="52"/>
      <c r="B302" s="52"/>
      <c r="C302" s="44"/>
      <c r="D302" s="4" t="s">
        <v>19</v>
      </c>
      <c r="E302" s="4" t="s">
        <v>24</v>
      </c>
      <c r="F302" s="35" t="s">
        <v>21</v>
      </c>
      <c r="G302" s="35">
        <v>100</v>
      </c>
      <c r="H302" s="1">
        <v>100</v>
      </c>
      <c r="I302" s="41">
        <f t="shared" si="47"/>
        <v>100</v>
      </c>
      <c r="J302" s="61"/>
      <c r="K302" s="41"/>
      <c r="L302" s="61"/>
      <c r="M302" s="61"/>
      <c r="N302" s="78"/>
      <c r="O302" s="78"/>
    </row>
    <row r="303" spans="1:15" ht="48" x14ac:dyDescent="0.25">
      <c r="A303" s="52"/>
      <c r="B303" s="52"/>
      <c r="C303" s="44"/>
      <c r="D303" s="4" t="s">
        <v>19</v>
      </c>
      <c r="E303" s="4" t="s">
        <v>25</v>
      </c>
      <c r="F303" s="35" t="s">
        <v>21</v>
      </c>
      <c r="G303" s="35">
        <v>100</v>
      </c>
      <c r="H303" s="1">
        <v>100</v>
      </c>
      <c r="I303" s="41">
        <f t="shared" si="47"/>
        <v>100</v>
      </c>
      <c r="J303" s="61"/>
      <c r="K303" s="41"/>
      <c r="L303" s="61"/>
      <c r="M303" s="61"/>
      <c r="N303" s="78"/>
      <c r="O303" s="78"/>
    </row>
    <row r="304" spans="1:15" ht="204" x14ac:dyDescent="0.25">
      <c r="A304" s="52"/>
      <c r="B304" s="53"/>
      <c r="C304" s="44"/>
      <c r="D304" s="4" t="s">
        <v>19</v>
      </c>
      <c r="E304" s="4" t="s">
        <v>26</v>
      </c>
      <c r="F304" s="35" t="s">
        <v>21</v>
      </c>
      <c r="G304" s="35">
        <v>100</v>
      </c>
      <c r="H304" s="1">
        <v>100</v>
      </c>
      <c r="I304" s="41">
        <f t="shared" si="47"/>
        <v>100</v>
      </c>
      <c r="J304" s="62"/>
      <c r="K304" s="41"/>
      <c r="L304" s="62"/>
      <c r="M304" s="61"/>
      <c r="N304" s="78"/>
      <c r="O304" s="78"/>
    </row>
    <row r="305" spans="1:15" ht="24" x14ac:dyDescent="0.25">
      <c r="A305" s="52"/>
      <c r="B305" s="51" t="s">
        <v>28</v>
      </c>
      <c r="C305" s="51" t="s">
        <v>15</v>
      </c>
      <c r="D305" s="4" t="s">
        <v>16</v>
      </c>
      <c r="E305" s="4" t="s">
        <v>17</v>
      </c>
      <c r="F305" s="35" t="s">
        <v>18</v>
      </c>
      <c r="G305" s="21">
        <v>450</v>
      </c>
      <c r="H305" s="1">
        <v>463</v>
      </c>
      <c r="I305" s="41">
        <f t="shared" si="47"/>
        <v>102.8888888888889</v>
      </c>
      <c r="J305" s="41">
        <f>I305</f>
        <v>102.8888888888889</v>
      </c>
      <c r="K305" s="41"/>
      <c r="L305" s="60" t="s">
        <v>67</v>
      </c>
      <c r="M305" s="61"/>
      <c r="N305" s="78"/>
      <c r="O305" s="78"/>
    </row>
    <row r="306" spans="1:15" ht="36" x14ac:dyDescent="0.25">
      <c r="A306" s="52"/>
      <c r="B306" s="52"/>
      <c r="C306" s="52"/>
      <c r="D306" s="4" t="s">
        <v>19</v>
      </c>
      <c r="E306" s="4" t="s">
        <v>20</v>
      </c>
      <c r="F306" s="35" t="s">
        <v>21</v>
      </c>
      <c r="G306" s="35">
        <v>82.1</v>
      </c>
      <c r="H306" s="1">
        <v>82.4</v>
      </c>
      <c r="I306" s="41">
        <f t="shared" si="47"/>
        <v>100.36540803897687</v>
      </c>
      <c r="J306" s="60">
        <f>AVERAGE(I306:I311)</f>
        <v>100.06090133982947</v>
      </c>
      <c r="K306" s="41"/>
      <c r="L306" s="61"/>
      <c r="M306" s="61"/>
      <c r="N306" s="78"/>
      <c r="O306" s="78"/>
    </row>
    <row r="307" spans="1:15" ht="24" x14ac:dyDescent="0.25">
      <c r="A307" s="52"/>
      <c r="B307" s="52"/>
      <c r="C307" s="52"/>
      <c r="D307" s="4" t="s">
        <v>19</v>
      </c>
      <c r="E307" s="4" t="s">
        <v>22</v>
      </c>
      <c r="F307" s="35" t="s">
        <v>21</v>
      </c>
      <c r="G307" s="35">
        <v>0</v>
      </c>
      <c r="H307" s="1">
        <v>0</v>
      </c>
      <c r="I307" s="41">
        <f>IF(H307=0,100,IF(H307=10,90,IF(H307=25,75,IF(H307=45,55,IF(H307=70,30,IF(H307&gt;100,0,0))))))</f>
        <v>100</v>
      </c>
      <c r="J307" s="61"/>
      <c r="K307" s="41"/>
      <c r="L307" s="61"/>
      <c r="M307" s="61"/>
      <c r="N307" s="78"/>
      <c r="O307" s="78"/>
    </row>
    <row r="308" spans="1:15" ht="24" x14ac:dyDescent="0.25">
      <c r="A308" s="52"/>
      <c r="B308" s="52"/>
      <c r="C308" s="52"/>
      <c r="D308" s="4" t="s">
        <v>19</v>
      </c>
      <c r="E308" s="4" t="s">
        <v>23</v>
      </c>
      <c r="F308" s="35" t="s">
        <v>21</v>
      </c>
      <c r="G308" s="35">
        <v>100</v>
      </c>
      <c r="H308" s="1">
        <v>100</v>
      </c>
      <c r="I308" s="41">
        <f t="shared" ref="I308:I311" si="48">H308/G308*100</f>
        <v>100</v>
      </c>
      <c r="J308" s="61"/>
      <c r="K308" s="41"/>
      <c r="L308" s="61"/>
      <c r="M308" s="61"/>
      <c r="N308" s="78"/>
      <c r="O308" s="78"/>
    </row>
    <row r="309" spans="1:15" ht="24" x14ac:dyDescent="0.25">
      <c r="A309" s="52"/>
      <c r="B309" s="52"/>
      <c r="C309" s="52"/>
      <c r="D309" s="4" t="s">
        <v>19</v>
      </c>
      <c r="E309" s="4" t="s">
        <v>24</v>
      </c>
      <c r="F309" s="35" t="s">
        <v>21</v>
      </c>
      <c r="G309" s="35">
        <v>100</v>
      </c>
      <c r="H309" s="1">
        <v>100</v>
      </c>
      <c r="I309" s="41">
        <f t="shared" si="48"/>
        <v>100</v>
      </c>
      <c r="J309" s="61"/>
      <c r="K309" s="41"/>
      <c r="L309" s="61"/>
      <c r="M309" s="61"/>
      <c r="N309" s="78"/>
      <c r="O309" s="78"/>
    </row>
    <row r="310" spans="1:15" ht="48" x14ac:dyDescent="0.25">
      <c r="A310" s="52"/>
      <c r="B310" s="52"/>
      <c r="C310" s="52"/>
      <c r="D310" s="4" t="s">
        <v>19</v>
      </c>
      <c r="E310" s="4" t="s">
        <v>25</v>
      </c>
      <c r="F310" s="35" t="s">
        <v>21</v>
      </c>
      <c r="G310" s="35">
        <v>100</v>
      </c>
      <c r="H310" s="1">
        <v>100</v>
      </c>
      <c r="I310" s="41">
        <f t="shared" si="48"/>
        <v>100</v>
      </c>
      <c r="J310" s="61"/>
      <c r="K310" s="41"/>
      <c r="L310" s="61"/>
      <c r="M310" s="61"/>
      <c r="N310" s="78"/>
      <c r="O310" s="78"/>
    </row>
    <row r="311" spans="1:15" ht="204" x14ac:dyDescent="0.25">
      <c r="A311" s="53"/>
      <c r="B311" s="53"/>
      <c r="C311" s="53"/>
      <c r="D311" s="4" t="s">
        <v>19</v>
      </c>
      <c r="E311" s="4" t="s">
        <v>26</v>
      </c>
      <c r="F311" s="35" t="s">
        <v>21</v>
      </c>
      <c r="G311" s="35">
        <v>100</v>
      </c>
      <c r="H311" s="1">
        <v>100</v>
      </c>
      <c r="I311" s="41">
        <f t="shared" si="48"/>
        <v>100</v>
      </c>
      <c r="J311" s="62"/>
      <c r="K311" s="41"/>
      <c r="L311" s="62"/>
      <c r="M311" s="62"/>
      <c r="N311" s="78"/>
      <c r="O311" s="78"/>
    </row>
    <row r="312" spans="1:15" ht="24" x14ac:dyDescent="0.25">
      <c r="A312" s="51" t="s">
        <v>35</v>
      </c>
      <c r="B312" s="44" t="s">
        <v>14</v>
      </c>
      <c r="C312" s="44" t="s">
        <v>15</v>
      </c>
      <c r="D312" s="4" t="s">
        <v>16</v>
      </c>
      <c r="E312" s="4" t="s">
        <v>17</v>
      </c>
      <c r="F312" s="35" t="s">
        <v>18</v>
      </c>
      <c r="G312" s="11">
        <v>25</v>
      </c>
      <c r="H312" s="1">
        <v>25</v>
      </c>
      <c r="I312" s="2">
        <f>H312/G312*100</f>
        <v>100</v>
      </c>
      <c r="J312" s="2">
        <f>I312</f>
        <v>100</v>
      </c>
      <c r="K312" s="40"/>
      <c r="L312" s="60" t="s">
        <v>67</v>
      </c>
      <c r="M312" s="60">
        <f>AVERAGE(J312:J331)</f>
        <v>98.602781820068614</v>
      </c>
      <c r="N312" s="46">
        <v>5</v>
      </c>
      <c r="O312" s="46" t="s">
        <v>71</v>
      </c>
    </row>
    <row r="313" spans="1:15" ht="36" x14ac:dyDescent="0.25">
      <c r="A313" s="52"/>
      <c r="B313" s="44"/>
      <c r="C313" s="44"/>
      <c r="D313" s="4" t="s">
        <v>19</v>
      </c>
      <c r="E313" s="4" t="s">
        <v>20</v>
      </c>
      <c r="F313" s="35" t="s">
        <v>21</v>
      </c>
      <c r="G313" s="39">
        <v>7.4</v>
      </c>
      <c r="H313" s="1">
        <v>7.4</v>
      </c>
      <c r="I313" s="2">
        <f t="shared" ref="I313" si="49">H313/G313*100</f>
        <v>100</v>
      </c>
      <c r="J313" s="72">
        <f>AVERAGE(I313:I318)</f>
        <v>96.14</v>
      </c>
      <c r="K313" s="40"/>
      <c r="L313" s="61"/>
      <c r="M313" s="61"/>
      <c r="N313" s="78"/>
      <c r="O313" s="78"/>
    </row>
    <row r="314" spans="1:15" ht="45.75" customHeight="1" x14ac:dyDescent="0.25">
      <c r="A314" s="52"/>
      <c r="B314" s="44"/>
      <c r="C314" s="44"/>
      <c r="D314" s="4" t="s">
        <v>19</v>
      </c>
      <c r="E314" s="4" t="s">
        <v>22</v>
      </c>
      <c r="F314" s="35" t="s">
        <v>21</v>
      </c>
      <c r="G314" s="39">
        <v>0</v>
      </c>
      <c r="H314" s="1">
        <v>10</v>
      </c>
      <c r="I314" s="2">
        <f>IF(H314=0,100,IF(H314=10,90,IF(H314=25,75,IF(H314=45,55,IF(H314=70,30,IF(H314&gt;100,0,0))))))</f>
        <v>90</v>
      </c>
      <c r="J314" s="73"/>
      <c r="K314" s="40" t="s">
        <v>162</v>
      </c>
      <c r="L314" s="61"/>
      <c r="M314" s="61"/>
      <c r="N314" s="78"/>
      <c r="O314" s="78"/>
    </row>
    <row r="315" spans="1:15" ht="24" x14ac:dyDescent="0.25">
      <c r="A315" s="52"/>
      <c r="B315" s="44"/>
      <c r="C315" s="44"/>
      <c r="D315" s="4" t="s">
        <v>19</v>
      </c>
      <c r="E315" s="4" t="s">
        <v>23</v>
      </c>
      <c r="F315" s="35" t="s">
        <v>21</v>
      </c>
      <c r="G315" s="39">
        <v>100</v>
      </c>
      <c r="H315" s="1">
        <v>100</v>
      </c>
      <c r="I315" s="2">
        <f t="shared" ref="I315:I320" si="50">H315/G315*100</f>
        <v>100</v>
      </c>
      <c r="J315" s="73"/>
      <c r="K315" s="40"/>
      <c r="L315" s="61"/>
      <c r="M315" s="61"/>
      <c r="N315" s="78"/>
      <c r="O315" s="78"/>
    </row>
    <row r="316" spans="1:15" ht="24" x14ac:dyDescent="0.25">
      <c r="A316" s="52"/>
      <c r="B316" s="44"/>
      <c r="C316" s="44"/>
      <c r="D316" s="4" t="s">
        <v>19</v>
      </c>
      <c r="E316" s="4" t="s">
        <v>24</v>
      </c>
      <c r="F316" s="35" t="s">
        <v>21</v>
      </c>
      <c r="G316" s="39">
        <v>100</v>
      </c>
      <c r="H316" s="1">
        <v>86.84</v>
      </c>
      <c r="I316" s="2">
        <f t="shared" si="50"/>
        <v>86.84</v>
      </c>
      <c r="J316" s="73"/>
      <c r="K316" s="40" t="s">
        <v>151</v>
      </c>
      <c r="L316" s="61"/>
      <c r="M316" s="61"/>
      <c r="N316" s="78"/>
      <c r="O316" s="78"/>
    </row>
    <row r="317" spans="1:15" ht="48" x14ac:dyDescent="0.25">
      <c r="A317" s="52"/>
      <c r="B317" s="44"/>
      <c r="C317" s="44"/>
      <c r="D317" s="4" t="s">
        <v>19</v>
      </c>
      <c r="E317" s="4" t="s">
        <v>25</v>
      </c>
      <c r="F317" s="35" t="s">
        <v>21</v>
      </c>
      <c r="G317" s="39">
        <v>100</v>
      </c>
      <c r="H317" s="1">
        <v>100</v>
      </c>
      <c r="I317" s="2">
        <f t="shared" si="50"/>
        <v>100</v>
      </c>
      <c r="J317" s="73"/>
      <c r="K317" s="40"/>
      <c r="L317" s="61"/>
      <c r="M317" s="61"/>
      <c r="N317" s="78"/>
      <c r="O317" s="78"/>
    </row>
    <row r="318" spans="1:15" ht="204" x14ac:dyDescent="0.25">
      <c r="A318" s="52"/>
      <c r="B318" s="44"/>
      <c r="C318" s="44"/>
      <c r="D318" s="4" t="s">
        <v>19</v>
      </c>
      <c r="E318" s="4" t="s">
        <v>26</v>
      </c>
      <c r="F318" s="35" t="s">
        <v>21</v>
      </c>
      <c r="G318" s="39">
        <v>100</v>
      </c>
      <c r="H318" s="1">
        <v>100</v>
      </c>
      <c r="I318" s="2">
        <f t="shared" si="50"/>
        <v>100</v>
      </c>
      <c r="J318" s="74"/>
      <c r="K318" s="40"/>
      <c r="L318" s="62"/>
      <c r="M318" s="61"/>
      <c r="N318" s="78"/>
      <c r="O318" s="78"/>
    </row>
    <row r="319" spans="1:15" ht="24" x14ac:dyDescent="0.25">
      <c r="A319" s="52"/>
      <c r="B319" s="44" t="s">
        <v>27</v>
      </c>
      <c r="C319" s="44" t="s">
        <v>15</v>
      </c>
      <c r="D319" s="4" t="s">
        <v>16</v>
      </c>
      <c r="E319" s="4" t="s">
        <v>17</v>
      </c>
      <c r="F319" s="35" t="s">
        <v>18</v>
      </c>
      <c r="G319" s="11">
        <v>76</v>
      </c>
      <c r="H319" s="1">
        <v>76</v>
      </c>
      <c r="I319" s="2">
        <f t="shared" si="50"/>
        <v>100</v>
      </c>
      <c r="J319" s="2">
        <f>I319</f>
        <v>100</v>
      </c>
      <c r="K319" s="40"/>
      <c r="L319" s="60" t="s">
        <v>67</v>
      </c>
      <c r="M319" s="61"/>
      <c r="N319" s="78"/>
      <c r="O319" s="78"/>
    </row>
    <row r="320" spans="1:15" ht="36" x14ac:dyDescent="0.25">
      <c r="A320" s="52"/>
      <c r="B320" s="44"/>
      <c r="C320" s="44"/>
      <c r="D320" s="4" t="s">
        <v>19</v>
      </c>
      <c r="E320" s="4" t="s">
        <v>20</v>
      </c>
      <c r="F320" s="35" t="s">
        <v>21</v>
      </c>
      <c r="G320" s="39">
        <v>22.5</v>
      </c>
      <c r="H320" s="1">
        <v>22.6</v>
      </c>
      <c r="I320" s="2">
        <f t="shared" si="50"/>
        <v>100.44444444444444</v>
      </c>
      <c r="J320" s="72">
        <f>AVERAGE(I320:I325)</f>
        <v>96.484074074074059</v>
      </c>
      <c r="K320" s="40"/>
      <c r="L320" s="61"/>
      <c r="M320" s="61"/>
      <c r="N320" s="78"/>
      <c r="O320" s="78"/>
    </row>
    <row r="321" spans="1:15" ht="36" x14ac:dyDescent="0.25">
      <c r="A321" s="52"/>
      <c r="B321" s="44"/>
      <c r="C321" s="44"/>
      <c r="D321" s="4" t="s">
        <v>19</v>
      </c>
      <c r="E321" s="4" t="s">
        <v>22</v>
      </c>
      <c r="F321" s="35" t="s">
        <v>21</v>
      </c>
      <c r="G321" s="39">
        <v>0</v>
      </c>
      <c r="H321" s="1">
        <v>10</v>
      </c>
      <c r="I321" s="2">
        <f>IF(H321=0,100,IF(H321=10,90,IF(H321=25,75,IF(H321=45,55,IF(H321=70,30,IF(H321&gt;100,0,0))))))</f>
        <v>90</v>
      </c>
      <c r="J321" s="73"/>
      <c r="K321" s="40" t="s">
        <v>162</v>
      </c>
      <c r="L321" s="61"/>
      <c r="M321" s="61"/>
      <c r="N321" s="78"/>
      <c r="O321" s="78"/>
    </row>
    <row r="322" spans="1:15" ht="24" x14ac:dyDescent="0.25">
      <c r="A322" s="52"/>
      <c r="B322" s="44"/>
      <c r="C322" s="44"/>
      <c r="D322" s="4" t="s">
        <v>19</v>
      </c>
      <c r="E322" s="4" t="s">
        <v>23</v>
      </c>
      <c r="F322" s="35" t="s">
        <v>21</v>
      </c>
      <c r="G322" s="39">
        <v>100</v>
      </c>
      <c r="H322" s="1">
        <v>100</v>
      </c>
      <c r="I322" s="2">
        <f t="shared" ref="I322:I327" si="51">H322/G322*100</f>
        <v>100</v>
      </c>
      <c r="J322" s="73"/>
      <c r="K322" s="40"/>
      <c r="L322" s="61"/>
      <c r="M322" s="61"/>
      <c r="N322" s="78"/>
      <c r="O322" s="78"/>
    </row>
    <row r="323" spans="1:15" ht="24" x14ac:dyDescent="0.25">
      <c r="A323" s="52"/>
      <c r="B323" s="44"/>
      <c r="C323" s="44"/>
      <c r="D323" s="4" t="s">
        <v>19</v>
      </c>
      <c r="E323" s="4" t="s">
        <v>24</v>
      </c>
      <c r="F323" s="35" t="s">
        <v>21</v>
      </c>
      <c r="G323" s="39">
        <v>100</v>
      </c>
      <c r="H323" s="1">
        <v>88.46</v>
      </c>
      <c r="I323" s="2">
        <f t="shared" si="51"/>
        <v>88.46</v>
      </c>
      <c r="J323" s="73"/>
      <c r="K323" s="13" t="s">
        <v>151</v>
      </c>
      <c r="L323" s="61"/>
      <c r="M323" s="61"/>
      <c r="N323" s="78"/>
      <c r="O323" s="78"/>
    </row>
    <row r="324" spans="1:15" ht="48" x14ac:dyDescent="0.25">
      <c r="A324" s="52"/>
      <c r="B324" s="44"/>
      <c r="C324" s="44"/>
      <c r="D324" s="4" t="s">
        <v>19</v>
      </c>
      <c r="E324" s="4" t="s">
        <v>25</v>
      </c>
      <c r="F324" s="35" t="s">
        <v>21</v>
      </c>
      <c r="G324" s="39">
        <v>100</v>
      </c>
      <c r="H324" s="1">
        <v>100</v>
      </c>
      <c r="I324" s="2">
        <f t="shared" si="51"/>
        <v>100</v>
      </c>
      <c r="J324" s="73"/>
      <c r="K324" s="40"/>
      <c r="L324" s="61"/>
      <c r="M324" s="61"/>
      <c r="N324" s="78"/>
      <c r="O324" s="78"/>
    </row>
    <row r="325" spans="1:15" ht="204" x14ac:dyDescent="0.25">
      <c r="A325" s="52"/>
      <c r="B325" s="44"/>
      <c r="C325" s="44"/>
      <c r="D325" s="4" t="s">
        <v>19</v>
      </c>
      <c r="E325" s="4" t="s">
        <v>26</v>
      </c>
      <c r="F325" s="35" t="s">
        <v>21</v>
      </c>
      <c r="G325" s="39">
        <v>100</v>
      </c>
      <c r="H325" s="1">
        <v>100</v>
      </c>
      <c r="I325" s="2">
        <f t="shared" si="51"/>
        <v>100</v>
      </c>
      <c r="J325" s="74"/>
      <c r="K325" s="40"/>
      <c r="L325" s="62"/>
      <c r="M325" s="61"/>
      <c r="N325" s="78"/>
      <c r="O325" s="78"/>
    </row>
    <row r="326" spans="1:15" ht="24" x14ac:dyDescent="0.25">
      <c r="A326" s="52"/>
      <c r="B326" s="51" t="s">
        <v>28</v>
      </c>
      <c r="C326" s="51" t="s">
        <v>15</v>
      </c>
      <c r="D326" s="4" t="s">
        <v>16</v>
      </c>
      <c r="E326" s="4" t="s">
        <v>17</v>
      </c>
      <c r="F326" s="35" t="s">
        <v>18</v>
      </c>
      <c r="G326" s="11">
        <v>237</v>
      </c>
      <c r="H326" s="1">
        <v>236</v>
      </c>
      <c r="I326" s="2">
        <f t="shared" si="51"/>
        <v>99.578059071729967</v>
      </c>
      <c r="J326" s="2">
        <f>I326</f>
        <v>99.578059071729967</v>
      </c>
      <c r="K326" s="40"/>
      <c r="L326" s="60" t="s">
        <v>67</v>
      </c>
      <c r="M326" s="61"/>
      <c r="N326" s="78"/>
      <c r="O326" s="78"/>
    </row>
    <row r="327" spans="1:15" ht="24" x14ac:dyDescent="0.25">
      <c r="A327" s="52"/>
      <c r="B327" s="52"/>
      <c r="C327" s="52"/>
      <c r="D327" s="4" t="s">
        <v>19</v>
      </c>
      <c r="E327" s="4" t="s">
        <v>36</v>
      </c>
      <c r="F327" s="35" t="s">
        <v>21</v>
      </c>
      <c r="G327" s="39">
        <v>70.099999999999994</v>
      </c>
      <c r="H327" s="1">
        <v>70</v>
      </c>
      <c r="I327" s="2">
        <f t="shared" si="51"/>
        <v>99.857346647646224</v>
      </c>
      <c r="J327" s="72">
        <f>AVERAGE(I327:I332)</f>
        <v>99.414557774607715</v>
      </c>
      <c r="K327" s="40"/>
      <c r="L327" s="61"/>
      <c r="M327" s="61"/>
      <c r="N327" s="78"/>
      <c r="O327" s="78"/>
    </row>
    <row r="328" spans="1:15" ht="24" x14ac:dyDescent="0.25">
      <c r="A328" s="52"/>
      <c r="B328" s="52"/>
      <c r="C328" s="52"/>
      <c r="D328" s="4" t="s">
        <v>19</v>
      </c>
      <c r="E328" s="4" t="s">
        <v>22</v>
      </c>
      <c r="F328" s="35" t="s">
        <v>21</v>
      </c>
      <c r="G328" s="39">
        <v>0</v>
      </c>
      <c r="H328" s="1">
        <v>0</v>
      </c>
      <c r="I328" s="2">
        <f>IF(H328=0,100,IF(H328=10,90,IF(H328=25,75,IF(H328=45,55,IF(H328=70,30,IF(H328&gt;100,0,0))))))</f>
        <v>100</v>
      </c>
      <c r="J328" s="73"/>
      <c r="K328" s="40"/>
      <c r="L328" s="61"/>
      <c r="M328" s="61"/>
      <c r="N328" s="78"/>
      <c r="O328" s="78"/>
    </row>
    <row r="329" spans="1:15" ht="24" x14ac:dyDescent="0.25">
      <c r="A329" s="52"/>
      <c r="B329" s="52"/>
      <c r="C329" s="52"/>
      <c r="D329" s="4" t="s">
        <v>19</v>
      </c>
      <c r="E329" s="4" t="s">
        <v>23</v>
      </c>
      <c r="F329" s="35" t="s">
        <v>21</v>
      </c>
      <c r="G329" s="39">
        <v>100</v>
      </c>
      <c r="H329" s="1">
        <v>100</v>
      </c>
      <c r="I329" s="2">
        <f t="shared" ref="I329:I332" si="52">H329/G329*100</f>
        <v>100</v>
      </c>
      <c r="J329" s="73"/>
      <c r="K329" s="40"/>
      <c r="L329" s="61"/>
      <c r="M329" s="61"/>
      <c r="N329" s="78"/>
      <c r="O329" s="78"/>
    </row>
    <row r="330" spans="1:15" ht="24" x14ac:dyDescent="0.25">
      <c r="A330" s="52"/>
      <c r="B330" s="52"/>
      <c r="C330" s="52"/>
      <c r="D330" s="4" t="s">
        <v>19</v>
      </c>
      <c r="E330" s="4" t="s">
        <v>24</v>
      </c>
      <c r="F330" s="35" t="s">
        <v>21</v>
      </c>
      <c r="G330" s="39">
        <v>100</v>
      </c>
      <c r="H330" s="1">
        <v>96.63</v>
      </c>
      <c r="I330" s="2">
        <f t="shared" si="52"/>
        <v>96.63</v>
      </c>
      <c r="J330" s="73"/>
      <c r="K330" s="40"/>
      <c r="L330" s="61"/>
      <c r="M330" s="61"/>
      <c r="N330" s="78"/>
      <c r="O330" s="78"/>
    </row>
    <row r="331" spans="1:15" ht="48" x14ac:dyDescent="0.25">
      <c r="A331" s="52"/>
      <c r="B331" s="52"/>
      <c r="C331" s="52"/>
      <c r="D331" s="4" t="s">
        <v>19</v>
      </c>
      <c r="E331" s="4" t="s">
        <v>25</v>
      </c>
      <c r="F331" s="35" t="s">
        <v>21</v>
      </c>
      <c r="G331" s="39">
        <v>100</v>
      </c>
      <c r="H331" s="1">
        <v>100</v>
      </c>
      <c r="I331" s="2">
        <f t="shared" si="52"/>
        <v>100</v>
      </c>
      <c r="J331" s="73"/>
      <c r="K331" s="40"/>
      <c r="L331" s="61"/>
      <c r="M331" s="61"/>
      <c r="N331" s="78"/>
      <c r="O331" s="78"/>
    </row>
    <row r="332" spans="1:15" ht="204" x14ac:dyDescent="0.25">
      <c r="A332" s="53"/>
      <c r="B332" s="53"/>
      <c r="C332" s="53"/>
      <c r="D332" s="4" t="s">
        <v>19</v>
      </c>
      <c r="E332" s="4" t="s">
        <v>26</v>
      </c>
      <c r="F332" s="35" t="s">
        <v>21</v>
      </c>
      <c r="G332" s="39">
        <v>100</v>
      </c>
      <c r="H332" s="1">
        <v>100</v>
      </c>
      <c r="I332" s="2">
        <f t="shared" si="52"/>
        <v>100</v>
      </c>
      <c r="J332" s="74"/>
      <c r="K332" s="40"/>
      <c r="L332" s="62"/>
      <c r="M332" s="62"/>
      <c r="N332" s="78"/>
      <c r="O332" s="78"/>
    </row>
    <row r="333" spans="1:15" ht="24" x14ac:dyDescent="0.25">
      <c r="A333" s="51" t="s">
        <v>37</v>
      </c>
      <c r="B333" s="44" t="s">
        <v>14</v>
      </c>
      <c r="C333" s="44" t="s">
        <v>15</v>
      </c>
      <c r="D333" s="4" t="s">
        <v>16</v>
      </c>
      <c r="E333" s="4" t="s">
        <v>17</v>
      </c>
      <c r="F333" s="35" t="s">
        <v>18</v>
      </c>
      <c r="G333" s="21">
        <v>13</v>
      </c>
      <c r="H333" s="1">
        <v>13</v>
      </c>
      <c r="I333" s="41">
        <f t="shared" ref="I333" si="53">H333/G333*100</f>
        <v>100</v>
      </c>
      <c r="J333" s="41">
        <f>I333</f>
        <v>100</v>
      </c>
      <c r="K333" s="41"/>
      <c r="L333" s="60" t="s">
        <v>67</v>
      </c>
      <c r="M333" s="60">
        <f>AVERAGE(J333:J353)</f>
        <v>98.431948720989723</v>
      </c>
      <c r="N333" s="45">
        <v>5</v>
      </c>
      <c r="O333" s="45" t="s">
        <v>71</v>
      </c>
    </row>
    <row r="334" spans="1:15" ht="36" x14ac:dyDescent="0.25">
      <c r="A334" s="52"/>
      <c r="B334" s="44"/>
      <c r="C334" s="44"/>
      <c r="D334" s="4" t="s">
        <v>19</v>
      </c>
      <c r="E334" s="4" t="s">
        <v>20</v>
      </c>
      <c r="F334" s="35" t="s">
        <v>21</v>
      </c>
      <c r="G334" s="41">
        <v>2.1</v>
      </c>
      <c r="H334" s="1">
        <v>2</v>
      </c>
      <c r="I334" s="41">
        <f>H334/G334*100</f>
        <v>95.238095238095227</v>
      </c>
      <c r="J334" s="60">
        <f>AVERAGE(I334:I339)</f>
        <v>95.329682539682537</v>
      </c>
      <c r="K334" s="41" t="s">
        <v>155</v>
      </c>
      <c r="L334" s="61"/>
      <c r="M334" s="61"/>
      <c r="N334" s="45"/>
      <c r="O334" s="45"/>
    </row>
    <row r="335" spans="1:15" ht="24" x14ac:dyDescent="0.25">
      <c r="A335" s="52"/>
      <c r="B335" s="44"/>
      <c r="C335" s="44"/>
      <c r="D335" s="4" t="s">
        <v>19</v>
      </c>
      <c r="E335" s="4" t="s">
        <v>22</v>
      </c>
      <c r="F335" s="35" t="s">
        <v>21</v>
      </c>
      <c r="G335" s="35">
        <v>0</v>
      </c>
      <c r="H335" s="1">
        <v>10</v>
      </c>
      <c r="I335" s="41">
        <f>IF(H335=0,100,IF(H335=10,90,IF(H335=25,75,IF(H335=45,55,IF(H335=70,30,IF(H335&gt;100,0,0))))))</f>
        <v>90</v>
      </c>
      <c r="J335" s="61"/>
      <c r="K335" s="41"/>
      <c r="L335" s="61"/>
      <c r="M335" s="61"/>
      <c r="N335" s="45"/>
      <c r="O335" s="45"/>
    </row>
    <row r="336" spans="1:15" ht="24" x14ac:dyDescent="0.25">
      <c r="A336" s="52"/>
      <c r="B336" s="44"/>
      <c r="C336" s="44"/>
      <c r="D336" s="4" t="s">
        <v>19</v>
      </c>
      <c r="E336" s="4" t="s">
        <v>23</v>
      </c>
      <c r="F336" s="35" t="s">
        <v>21</v>
      </c>
      <c r="G336" s="35">
        <v>100</v>
      </c>
      <c r="H336" s="1">
        <v>100</v>
      </c>
      <c r="I336" s="41">
        <f t="shared" ref="I336:I341" si="54">H336/G336*100</f>
        <v>100</v>
      </c>
      <c r="J336" s="61"/>
      <c r="K336" s="41"/>
      <c r="L336" s="61"/>
      <c r="M336" s="61"/>
      <c r="N336" s="45"/>
      <c r="O336" s="45"/>
    </row>
    <row r="337" spans="1:16" ht="24" x14ac:dyDescent="0.25">
      <c r="A337" s="52"/>
      <c r="B337" s="44"/>
      <c r="C337" s="44"/>
      <c r="D337" s="4" t="s">
        <v>19</v>
      </c>
      <c r="E337" s="4" t="s">
        <v>24</v>
      </c>
      <c r="F337" s="35" t="s">
        <v>21</v>
      </c>
      <c r="G337" s="35">
        <v>100</v>
      </c>
      <c r="H337" s="1">
        <v>96.74</v>
      </c>
      <c r="I337" s="41">
        <f t="shared" si="54"/>
        <v>96.74</v>
      </c>
      <c r="J337" s="61"/>
      <c r="K337" s="41"/>
      <c r="L337" s="61"/>
      <c r="M337" s="61"/>
      <c r="N337" s="45"/>
      <c r="O337" s="45"/>
    </row>
    <row r="338" spans="1:16" ht="48" x14ac:dyDescent="0.25">
      <c r="A338" s="52"/>
      <c r="B338" s="44"/>
      <c r="C338" s="44"/>
      <c r="D338" s="4" t="s">
        <v>19</v>
      </c>
      <c r="E338" s="4" t="s">
        <v>25</v>
      </c>
      <c r="F338" s="35" t="s">
        <v>21</v>
      </c>
      <c r="G338" s="35">
        <v>100</v>
      </c>
      <c r="H338" s="1">
        <v>100</v>
      </c>
      <c r="I338" s="41">
        <f t="shared" si="54"/>
        <v>100</v>
      </c>
      <c r="J338" s="61"/>
      <c r="K338" s="41"/>
      <c r="L338" s="61"/>
      <c r="M338" s="61"/>
      <c r="N338" s="45"/>
      <c r="O338" s="45"/>
    </row>
    <row r="339" spans="1:16" ht="204" x14ac:dyDescent="0.25">
      <c r="A339" s="52"/>
      <c r="B339" s="44"/>
      <c r="C339" s="44"/>
      <c r="D339" s="4" t="s">
        <v>19</v>
      </c>
      <c r="E339" s="4" t="s">
        <v>26</v>
      </c>
      <c r="F339" s="35" t="s">
        <v>21</v>
      </c>
      <c r="G339" s="35">
        <v>100</v>
      </c>
      <c r="H339" s="1">
        <v>90</v>
      </c>
      <c r="I339" s="41">
        <f t="shared" si="54"/>
        <v>90</v>
      </c>
      <c r="J339" s="62"/>
      <c r="K339" s="41" t="s">
        <v>169</v>
      </c>
      <c r="L339" s="62"/>
      <c r="M339" s="61"/>
      <c r="N339" s="45"/>
      <c r="O339" s="45"/>
    </row>
    <row r="340" spans="1:16" ht="24" x14ac:dyDescent="0.25">
      <c r="A340" s="52"/>
      <c r="B340" s="44" t="s">
        <v>27</v>
      </c>
      <c r="C340" s="44" t="s">
        <v>15</v>
      </c>
      <c r="D340" s="4" t="s">
        <v>16</v>
      </c>
      <c r="E340" s="4" t="s">
        <v>17</v>
      </c>
      <c r="F340" s="35" t="s">
        <v>18</v>
      </c>
      <c r="G340" s="21">
        <v>98</v>
      </c>
      <c r="H340" s="1">
        <v>97</v>
      </c>
      <c r="I340" s="41">
        <f t="shared" si="54"/>
        <v>98.979591836734699</v>
      </c>
      <c r="J340" s="41">
        <f>I340</f>
        <v>98.979591836734699</v>
      </c>
      <c r="K340" s="41"/>
      <c r="L340" s="60" t="s">
        <v>67</v>
      </c>
      <c r="M340" s="61"/>
      <c r="N340" s="45"/>
      <c r="O340" s="45"/>
      <c r="P340" s="32"/>
    </row>
    <row r="341" spans="1:16" ht="36" x14ac:dyDescent="0.25">
      <c r="A341" s="52"/>
      <c r="B341" s="44"/>
      <c r="C341" s="44"/>
      <c r="D341" s="4" t="s">
        <v>19</v>
      </c>
      <c r="E341" s="4" t="s">
        <v>20</v>
      </c>
      <c r="F341" s="35" t="s">
        <v>21</v>
      </c>
      <c r="G341" s="35">
        <v>15.5</v>
      </c>
      <c r="H341" s="1">
        <v>13</v>
      </c>
      <c r="I341" s="41">
        <f t="shared" si="54"/>
        <v>83.870967741935488</v>
      </c>
      <c r="J341" s="60">
        <f>AVERAGE(I341:I346)</f>
        <v>95.101827956989254</v>
      </c>
      <c r="K341" s="41" t="s">
        <v>155</v>
      </c>
      <c r="L341" s="61"/>
      <c r="M341" s="61"/>
      <c r="N341" s="45"/>
      <c r="O341" s="45"/>
    </row>
    <row r="342" spans="1:16" ht="24" x14ac:dyDescent="0.25">
      <c r="A342" s="52"/>
      <c r="B342" s="44"/>
      <c r="C342" s="44"/>
      <c r="D342" s="4" t="s">
        <v>19</v>
      </c>
      <c r="E342" s="4" t="s">
        <v>22</v>
      </c>
      <c r="F342" s="35" t="s">
        <v>21</v>
      </c>
      <c r="G342" s="35">
        <v>0</v>
      </c>
      <c r="H342" s="1">
        <v>0</v>
      </c>
      <c r="I342" s="41">
        <f>IF(H342=0,100,IF(H342=10,90,IF(H342=25,75,IF(H342=45,55,IF(H342=70,30,IF(H342&gt;100,0,0))))))</f>
        <v>100</v>
      </c>
      <c r="J342" s="61"/>
      <c r="K342" s="41"/>
      <c r="L342" s="61"/>
      <c r="M342" s="61"/>
      <c r="N342" s="45"/>
      <c r="O342" s="45"/>
    </row>
    <row r="343" spans="1:16" ht="24" x14ac:dyDescent="0.25">
      <c r="A343" s="52"/>
      <c r="B343" s="44"/>
      <c r="C343" s="44"/>
      <c r="D343" s="4" t="s">
        <v>19</v>
      </c>
      <c r="E343" s="4" t="s">
        <v>23</v>
      </c>
      <c r="F343" s="35" t="s">
        <v>21</v>
      </c>
      <c r="G343" s="35">
        <v>100</v>
      </c>
      <c r="H343" s="1">
        <v>100</v>
      </c>
      <c r="I343" s="41">
        <f t="shared" ref="I343:I348" si="55">H343/G343*100</f>
        <v>100</v>
      </c>
      <c r="J343" s="61"/>
      <c r="K343" s="41"/>
      <c r="L343" s="61"/>
      <c r="M343" s="61"/>
      <c r="N343" s="45"/>
      <c r="O343" s="45"/>
    </row>
    <row r="344" spans="1:16" ht="24" x14ac:dyDescent="0.25">
      <c r="A344" s="52"/>
      <c r="B344" s="44"/>
      <c r="C344" s="44"/>
      <c r="D344" s="4" t="s">
        <v>19</v>
      </c>
      <c r="E344" s="4" t="s">
        <v>24</v>
      </c>
      <c r="F344" s="35" t="s">
        <v>21</v>
      </c>
      <c r="G344" s="35">
        <v>100</v>
      </c>
      <c r="H344" s="1">
        <v>96.74</v>
      </c>
      <c r="I344" s="41">
        <f t="shared" si="55"/>
        <v>96.74</v>
      </c>
      <c r="J344" s="61"/>
      <c r="K344" s="41"/>
      <c r="L344" s="61"/>
      <c r="M344" s="61"/>
      <c r="N344" s="45"/>
      <c r="O344" s="45"/>
    </row>
    <row r="345" spans="1:16" ht="48" x14ac:dyDescent="0.25">
      <c r="A345" s="52"/>
      <c r="B345" s="44"/>
      <c r="C345" s="44"/>
      <c r="D345" s="4" t="s">
        <v>19</v>
      </c>
      <c r="E345" s="4" t="s">
        <v>25</v>
      </c>
      <c r="F345" s="35" t="s">
        <v>21</v>
      </c>
      <c r="G345" s="35">
        <v>100</v>
      </c>
      <c r="H345" s="1">
        <v>100</v>
      </c>
      <c r="I345" s="41">
        <f t="shared" si="55"/>
        <v>100</v>
      </c>
      <c r="J345" s="61"/>
      <c r="K345" s="41"/>
      <c r="L345" s="61"/>
      <c r="M345" s="61"/>
      <c r="N345" s="45"/>
      <c r="O345" s="45"/>
    </row>
    <row r="346" spans="1:16" ht="204" x14ac:dyDescent="0.25">
      <c r="A346" s="52"/>
      <c r="B346" s="44"/>
      <c r="C346" s="44"/>
      <c r="D346" s="4" t="s">
        <v>19</v>
      </c>
      <c r="E346" s="4" t="s">
        <v>26</v>
      </c>
      <c r="F346" s="35" t="s">
        <v>21</v>
      </c>
      <c r="G346" s="35">
        <v>100</v>
      </c>
      <c r="H346" s="1">
        <v>90</v>
      </c>
      <c r="I346" s="41">
        <f t="shared" si="55"/>
        <v>90</v>
      </c>
      <c r="J346" s="62"/>
      <c r="K346" s="41" t="s">
        <v>169</v>
      </c>
      <c r="L346" s="62"/>
      <c r="M346" s="61"/>
      <c r="N346" s="45"/>
      <c r="O346" s="45"/>
    </row>
    <row r="347" spans="1:16" ht="24" x14ac:dyDescent="0.25">
      <c r="A347" s="52"/>
      <c r="B347" s="51" t="s">
        <v>28</v>
      </c>
      <c r="C347" s="51" t="s">
        <v>15</v>
      </c>
      <c r="D347" s="4" t="s">
        <v>16</v>
      </c>
      <c r="E347" s="4" t="s">
        <v>17</v>
      </c>
      <c r="F347" s="35" t="s">
        <v>18</v>
      </c>
      <c r="G347" s="21">
        <v>520</v>
      </c>
      <c r="H347" s="1">
        <v>537</v>
      </c>
      <c r="I347" s="41">
        <f t="shared" si="55"/>
        <v>103.26923076923077</v>
      </c>
      <c r="J347" s="41">
        <f>I347</f>
        <v>103.26923076923077</v>
      </c>
      <c r="K347" s="41"/>
      <c r="L347" s="60" t="s">
        <v>67</v>
      </c>
      <c r="M347" s="61"/>
      <c r="N347" s="45"/>
      <c r="O347" s="45"/>
    </row>
    <row r="348" spans="1:16" ht="36" x14ac:dyDescent="0.25">
      <c r="A348" s="52"/>
      <c r="B348" s="52"/>
      <c r="C348" s="52"/>
      <c r="D348" s="4" t="s">
        <v>19</v>
      </c>
      <c r="E348" s="4" t="s">
        <v>20</v>
      </c>
      <c r="F348" s="35" t="s">
        <v>21</v>
      </c>
      <c r="G348" s="35">
        <v>82.4</v>
      </c>
      <c r="H348" s="1">
        <v>83</v>
      </c>
      <c r="I348" s="41">
        <f t="shared" si="55"/>
        <v>100.72815533980581</v>
      </c>
      <c r="J348" s="60">
        <f>AVERAGE(I348:I353)</f>
        <v>97.911359223300977</v>
      </c>
      <c r="K348" s="41"/>
      <c r="L348" s="61"/>
      <c r="M348" s="61"/>
      <c r="N348" s="45"/>
      <c r="O348" s="45"/>
    </row>
    <row r="349" spans="1:16" ht="24" x14ac:dyDescent="0.25">
      <c r="A349" s="52"/>
      <c r="B349" s="52"/>
      <c r="C349" s="52"/>
      <c r="D349" s="4" t="s">
        <v>19</v>
      </c>
      <c r="E349" s="4" t="s">
        <v>22</v>
      </c>
      <c r="F349" s="35" t="s">
        <v>21</v>
      </c>
      <c r="G349" s="35">
        <v>0</v>
      </c>
      <c r="H349" s="1">
        <v>0</v>
      </c>
      <c r="I349" s="41">
        <f>IF(H349=0,100,IF(H349=10,90,IF(H349=25,75,IF(H349=45,55,IF(H349=70,30,IF(H349&gt;100,0,0))))))</f>
        <v>100</v>
      </c>
      <c r="J349" s="61"/>
      <c r="K349" s="41"/>
      <c r="L349" s="61"/>
      <c r="M349" s="61"/>
      <c r="N349" s="45"/>
      <c r="O349" s="45"/>
    </row>
    <row r="350" spans="1:16" ht="24" x14ac:dyDescent="0.25">
      <c r="A350" s="52"/>
      <c r="B350" s="52"/>
      <c r="C350" s="52"/>
      <c r="D350" s="4" t="s">
        <v>19</v>
      </c>
      <c r="E350" s="4" t="s">
        <v>23</v>
      </c>
      <c r="F350" s="35" t="s">
        <v>21</v>
      </c>
      <c r="G350" s="35">
        <v>100</v>
      </c>
      <c r="H350" s="1">
        <v>100</v>
      </c>
      <c r="I350" s="41">
        <f t="shared" ref="I350:I355" si="56">H350/G350*100</f>
        <v>100</v>
      </c>
      <c r="J350" s="61"/>
      <c r="K350" s="41"/>
      <c r="L350" s="61"/>
      <c r="M350" s="61"/>
      <c r="N350" s="45"/>
      <c r="O350" s="45"/>
    </row>
    <row r="351" spans="1:16" ht="24" x14ac:dyDescent="0.25">
      <c r="A351" s="52"/>
      <c r="B351" s="52"/>
      <c r="C351" s="52"/>
      <c r="D351" s="4" t="s">
        <v>19</v>
      </c>
      <c r="E351" s="4" t="s">
        <v>24</v>
      </c>
      <c r="F351" s="35" t="s">
        <v>21</v>
      </c>
      <c r="G351" s="35">
        <v>100</v>
      </c>
      <c r="H351" s="1">
        <v>96.74</v>
      </c>
      <c r="I351" s="41">
        <f t="shared" si="56"/>
        <v>96.74</v>
      </c>
      <c r="J351" s="61"/>
      <c r="K351" s="41"/>
      <c r="L351" s="61"/>
      <c r="M351" s="61"/>
      <c r="N351" s="45"/>
      <c r="O351" s="45"/>
    </row>
    <row r="352" spans="1:16" ht="48" x14ac:dyDescent="0.25">
      <c r="A352" s="52"/>
      <c r="B352" s="52"/>
      <c r="C352" s="52"/>
      <c r="D352" s="4" t="s">
        <v>19</v>
      </c>
      <c r="E352" s="4" t="s">
        <v>25</v>
      </c>
      <c r="F352" s="35" t="s">
        <v>21</v>
      </c>
      <c r="G352" s="35">
        <v>100</v>
      </c>
      <c r="H352" s="1">
        <v>100</v>
      </c>
      <c r="I352" s="41">
        <f t="shared" si="56"/>
        <v>100</v>
      </c>
      <c r="J352" s="61"/>
      <c r="K352" s="41"/>
      <c r="L352" s="61"/>
      <c r="M352" s="61"/>
      <c r="N352" s="45"/>
      <c r="O352" s="45"/>
    </row>
    <row r="353" spans="1:15" ht="204" x14ac:dyDescent="0.25">
      <c r="A353" s="53"/>
      <c r="B353" s="53"/>
      <c r="C353" s="53"/>
      <c r="D353" s="4" t="s">
        <v>19</v>
      </c>
      <c r="E353" s="4" t="s">
        <v>26</v>
      </c>
      <c r="F353" s="35" t="s">
        <v>21</v>
      </c>
      <c r="G353" s="35">
        <v>100</v>
      </c>
      <c r="H353" s="1">
        <v>90</v>
      </c>
      <c r="I353" s="41">
        <f t="shared" si="56"/>
        <v>90</v>
      </c>
      <c r="J353" s="62"/>
      <c r="K353" s="41" t="s">
        <v>169</v>
      </c>
      <c r="L353" s="62"/>
      <c r="M353" s="62"/>
      <c r="N353" s="45"/>
      <c r="O353" s="45"/>
    </row>
    <row r="354" spans="1:15" ht="24" x14ac:dyDescent="0.25">
      <c r="A354" s="51" t="s">
        <v>38</v>
      </c>
      <c r="B354" s="44" t="s">
        <v>14</v>
      </c>
      <c r="C354" s="44" t="s">
        <v>15</v>
      </c>
      <c r="D354" s="4" t="s">
        <v>16</v>
      </c>
      <c r="E354" s="4" t="s">
        <v>17</v>
      </c>
      <c r="F354" s="35" t="s">
        <v>18</v>
      </c>
      <c r="G354" s="11">
        <v>8</v>
      </c>
      <c r="H354" s="1">
        <v>8</v>
      </c>
      <c r="I354" s="2">
        <f t="shared" si="56"/>
        <v>100</v>
      </c>
      <c r="J354" s="2">
        <f>I354</f>
        <v>100</v>
      </c>
      <c r="K354" s="40"/>
      <c r="L354" s="60" t="s">
        <v>67</v>
      </c>
      <c r="M354" s="60">
        <f>AVERAGE(J354:J374)</f>
        <v>99.92077759664987</v>
      </c>
      <c r="N354" s="45">
        <v>5</v>
      </c>
      <c r="O354" s="45" t="s">
        <v>71</v>
      </c>
    </row>
    <row r="355" spans="1:15" ht="36" x14ac:dyDescent="0.25">
      <c r="A355" s="52"/>
      <c r="B355" s="44"/>
      <c r="C355" s="44"/>
      <c r="D355" s="4" t="s">
        <v>19</v>
      </c>
      <c r="E355" s="4" t="s">
        <v>20</v>
      </c>
      <c r="F355" s="35" t="s">
        <v>21</v>
      </c>
      <c r="G355" s="39">
        <v>2</v>
      </c>
      <c r="H355" s="1">
        <v>2</v>
      </c>
      <c r="I355" s="2">
        <f t="shared" si="56"/>
        <v>100</v>
      </c>
      <c r="J355" s="72">
        <f>AVERAGE(I355:I360)</f>
        <v>100</v>
      </c>
      <c r="K355" s="40"/>
      <c r="L355" s="61"/>
      <c r="M355" s="61"/>
      <c r="N355" s="45"/>
      <c r="O355" s="45"/>
    </row>
    <row r="356" spans="1:15" ht="24" x14ac:dyDescent="0.25">
      <c r="A356" s="52"/>
      <c r="B356" s="44"/>
      <c r="C356" s="44"/>
      <c r="D356" s="4" t="s">
        <v>19</v>
      </c>
      <c r="E356" s="4" t="s">
        <v>22</v>
      </c>
      <c r="F356" s="35" t="s">
        <v>21</v>
      </c>
      <c r="G356" s="39">
        <v>0</v>
      </c>
      <c r="H356" s="1">
        <v>0</v>
      </c>
      <c r="I356" s="2">
        <f>IF(H356=0,100,IF(H356=10,90,IF(H356=25,75,IF(H356=45,55,IF(H356=70,30,IF(H356&gt;100,0,0))))))</f>
        <v>100</v>
      </c>
      <c r="J356" s="73"/>
      <c r="K356" s="40"/>
      <c r="L356" s="61"/>
      <c r="M356" s="61"/>
      <c r="N356" s="45"/>
      <c r="O356" s="45"/>
    </row>
    <row r="357" spans="1:15" ht="24" x14ac:dyDescent="0.25">
      <c r="A357" s="52"/>
      <c r="B357" s="44"/>
      <c r="C357" s="44"/>
      <c r="D357" s="4" t="s">
        <v>19</v>
      </c>
      <c r="E357" s="4" t="s">
        <v>23</v>
      </c>
      <c r="F357" s="35" t="s">
        <v>21</v>
      </c>
      <c r="G357" s="39">
        <v>100</v>
      </c>
      <c r="H357" s="1">
        <v>100</v>
      </c>
      <c r="I357" s="2">
        <f t="shared" ref="I357:I362" si="57">H357/G357*100</f>
        <v>100</v>
      </c>
      <c r="J357" s="73"/>
      <c r="K357" s="40"/>
      <c r="L357" s="61"/>
      <c r="M357" s="61"/>
      <c r="N357" s="45"/>
      <c r="O357" s="45"/>
    </row>
    <row r="358" spans="1:15" ht="24" x14ac:dyDescent="0.25">
      <c r="A358" s="52"/>
      <c r="B358" s="44"/>
      <c r="C358" s="44"/>
      <c r="D358" s="4" t="s">
        <v>19</v>
      </c>
      <c r="E358" s="4" t="s">
        <v>24</v>
      </c>
      <c r="F358" s="35" t="s">
        <v>21</v>
      </c>
      <c r="G358" s="39">
        <v>100</v>
      </c>
      <c r="H358" s="1">
        <v>100</v>
      </c>
      <c r="I358" s="2">
        <f t="shared" si="57"/>
        <v>100</v>
      </c>
      <c r="J358" s="73"/>
      <c r="K358" s="40"/>
      <c r="L358" s="61"/>
      <c r="M358" s="61"/>
      <c r="N358" s="45"/>
      <c r="O358" s="45"/>
    </row>
    <row r="359" spans="1:15" ht="48" x14ac:dyDescent="0.25">
      <c r="A359" s="52"/>
      <c r="B359" s="44"/>
      <c r="C359" s="44"/>
      <c r="D359" s="4" t="s">
        <v>19</v>
      </c>
      <c r="E359" s="4" t="s">
        <v>25</v>
      </c>
      <c r="F359" s="35" t="s">
        <v>21</v>
      </c>
      <c r="G359" s="39">
        <v>100</v>
      </c>
      <c r="H359" s="1">
        <v>100</v>
      </c>
      <c r="I359" s="2">
        <f t="shared" si="57"/>
        <v>100</v>
      </c>
      <c r="J359" s="73"/>
      <c r="K359" s="40"/>
      <c r="L359" s="61"/>
      <c r="M359" s="61"/>
      <c r="N359" s="45"/>
      <c r="O359" s="45"/>
    </row>
    <row r="360" spans="1:15" ht="204" x14ac:dyDescent="0.25">
      <c r="A360" s="52"/>
      <c r="B360" s="44"/>
      <c r="C360" s="44"/>
      <c r="D360" s="4" t="s">
        <v>19</v>
      </c>
      <c r="E360" s="4" t="s">
        <v>26</v>
      </c>
      <c r="F360" s="35" t="s">
        <v>21</v>
      </c>
      <c r="G360" s="39">
        <v>100</v>
      </c>
      <c r="H360" s="1">
        <v>100</v>
      </c>
      <c r="I360" s="2">
        <f t="shared" si="57"/>
        <v>100</v>
      </c>
      <c r="J360" s="74"/>
      <c r="K360" s="40"/>
      <c r="L360" s="62"/>
      <c r="M360" s="61"/>
      <c r="N360" s="45"/>
      <c r="O360" s="45"/>
    </row>
    <row r="361" spans="1:15" ht="24" x14ac:dyDescent="0.25">
      <c r="A361" s="52"/>
      <c r="B361" s="44" t="s">
        <v>27</v>
      </c>
      <c r="C361" s="44" t="s">
        <v>15</v>
      </c>
      <c r="D361" s="4" t="s">
        <v>16</v>
      </c>
      <c r="E361" s="4" t="s">
        <v>17</v>
      </c>
      <c r="F361" s="35" t="s">
        <v>18</v>
      </c>
      <c r="G361" s="11">
        <v>126</v>
      </c>
      <c r="H361" s="1">
        <v>127</v>
      </c>
      <c r="I361" s="2">
        <f t="shared" si="57"/>
        <v>100.79365079365078</v>
      </c>
      <c r="J361" s="2">
        <f>I361</f>
        <v>100.79365079365078</v>
      </c>
      <c r="K361" s="40"/>
      <c r="L361" s="60" t="s">
        <v>67</v>
      </c>
      <c r="M361" s="61"/>
      <c r="N361" s="45"/>
      <c r="O361" s="45"/>
    </row>
    <row r="362" spans="1:15" ht="36" x14ac:dyDescent="0.25">
      <c r="A362" s="52"/>
      <c r="B362" s="44"/>
      <c r="C362" s="44"/>
      <c r="D362" s="4" t="s">
        <v>19</v>
      </c>
      <c r="E362" s="4" t="s">
        <v>20</v>
      </c>
      <c r="F362" s="35" t="s">
        <v>21</v>
      </c>
      <c r="G362" s="39">
        <v>31.1</v>
      </c>
      <c r="H362" s="1">
        <v>31.2</v>
      </c>
      <c r="I362" s="2">
        <f t="shared" si="57"/>
        <v>100.32154340836013</v>
      </c>
      <c r="J362" s="72">
        <f>AVERAGE(I362:I367)</f>
        <v>98.386923901393359</v>
      </c>
      <c r="K362" s="40"/>
      <c r="L362" s="61"/>
      <c r="M362" s="61"/>
      <c r="N362" s="45"/>
      <c r="O362" s="45"/>
    </row>
    <row r="363" spans="1:15" ht="24" x14ac:dyDescent="0.25">
      <c r="A363" s="52"/>
      <c r="B363" s="44"/>
      <c r="C363" s="44"/>
      <c r="D363" s="4" t="s">
        <v>19</v>
      </c>
      <c r="E363" s="4" t="s">
        <v>22</v>
      </c>
      <c r="F363" s="35" t="s">
        <v>21</v>
      </c>
      <c r="G363" s="39">
        <v>0</v>
      </c>
      <c r="H363" s="1">
        <v>0</v>
      </c>
      <c r="I363" s="2">
        <f>IF(H363=0,100,IF(H363=10,90,IF(H363=25,75,IF(H363=45,55,IF(H363=70,30,IF(H363&gt;100,0,0))))))</f>
        <v>100</v>
      </c>
      <c r="J363" s="73"/>
      <c r="K363" s="40"/>
      <c r="L363" s="61"/>
      <c r="M363" s="61"/>
      <c r="N363" s="45"/>
      <c r="O363" s="45"/>
    </row>
    <row r="364" spans="1:15" ht="24" x14ac:dyDescent="0.25">
      <c r="A364" s="52"/>
      <c r="B364" s="44"/>
      <c r="C364" s="44"/>
      <c r="D364" s="4" t="s">
        <v>19</v>
      </c>
      <c r="E364" s="4" t="s">
        <v>23</v>
      </c>
      <c r="F364" s="35" t="s">
        <v>21</v>
      </c>
      <c r="G364" s="39">
        <v>100</v>
      </c>
      <c r="H364" s="1">
        <v>100</v>
      </c>
      <c r="I364" s="2">
        <f t="shared" ref="I364:I369" si="58">H364/G364*100</f>
        <v>100</v>
      </c>
      <c r="J364" s="73"/>
      <c r="K364" s="40"/>
      <c r="L364" s="61"/>
      <c r="M364" s="61"/>
      <c r="N364" s="45"/>
      <c r="O364" s="45"/>
    </row>
    <row r="365" spans="1:15" ht="24" x14ac:dyDescent="0.25">
      <c r="A365" s="52"/>
      <c r="B365" s="44"/>
      <c r="C365" s="44"/>
      <c r="D365" s="4" t="s">
        <v>19</v>
      </c>
      <c r="E365" s="4" t="s">
        <v>24</v>
      </c>
      <c r="F365" s="35" t="s">
        <v>21</v>
      </c>
      <c r="G365" s="39">
        <v>100</v>
      </c>
      <c r="H365" s="1">
        <v>100</v>
      </c>
      <c r="I365" s="2">
        <f t="shared" si="58"/>
        <v>100</v>
      </c>
      <c r="J365" s="73"/>
      <c r="K365" s="40"/>
      <c r="L365" s="61"/>
      <c r="M365" s="61"/>
      <c r="N365" s="45"/>
      <c r="O365" s="45"/>
    </row>
    <row r="366" spans="1:15" ht="48" x14ac:dyDescent="0.25">
      <c r="A366" s="52"/>
      <c r="B366" s="44"/>
      <c r="C366" s="44"/>
      <c r="D366" s="4" t="s">
        <v>19</v>
      </c>
      <c r="E366" s="4" t="s">
        <v>25</v>
      </c>
      <c r="F366" s="35" t="s">
        <v>21</v>
      </c>
      <c r="G366" s="39">
        <v>100</v>
      </c>
      <c r="H366" s="1">
        <v>100</v>
      </c>
      <c r="I366" s="2">
        <f t="shared" si="58"/>
        <v>100</v>
      </c>
      <c r="J366" s="73"/>
      <c r="K366" s="40"/>
      <c r="L366" s="61"/>
      <c r="M366" s="61"/>
      <c r="N366" s="45"/>
      <c r="O366" s="45"/>
    </row>
    <row r="367" spans="1:15" ht="204" x14ac:dyDescent="0.25">
      <c r="A367" s="52"/>
      <c r="B367" s="44"/>
      <c r="C367" s="44"/>
      <c r="D367" s="4" t="s">
        <v>19</v>
      </c>
      <c r="E367" s="4" t="s">
        <v>26</v>
      </c>
      <c r="F367" s="35" t="s">
        <v>21</v>
      </c>
      <c r="G367" s="39">
        <v>100</v>
      </c>
      <c r="H367" s="1">
        <v>90</v>
      </c>
      <c r="I367" s="2">
        <f t="shared" si="58"/>
        <v>90</v>
      </c>
      <c r="J367" s="74"/>
      <c r="K367" s="40" t="s">
        <v>170</v>
      </c>
      <c r="L367" s="62"/>
      <c r="M367" s="61"/>
      <c r="N367" s="45"/>
      <c r="O367" s="45"/>
    </row>
    <row r="368" spans="1:15" ht="24" x14ac:dyDescent="0.25">
      <c r="A368" s="52"/>
      <c r="B368" s="51" t="s">
        <v>28</v>
      </c>
      <c r="C368" s="51" t="s">
        <v>15</v>
      </c>
      <c r="D368" s="4" t="s">
        <v>16</v>
      </c>
      <c r="E368" s="4" t="s">
        <v>17</v>
      </c>
      <c r="F368" s="35" t="s">
        <v>18</v>
      </c>
      <c r="G368" s="11">
        <v>271</v>
      </c>
      <c r="H368" s="1">
        <v>272</v>
      </c>
      <c r="I368" s="2">
        <f t="shared" si="58"/>
        <v>100.36900369003689</v>
      </c>
      <c r="J368" s="2">
        <f>I368</f>
        <v>100.36900369003689</v>
      </c>
      <c r="K368" s="40"/>
      <c r="L368" s="60" t="s">
        <v>67</v>
      </c>
      <c r="M368" s="61"/>
      <c r="N368" s="45"/>
      <c r="O368" s="45"/>
    </row>
    <row r="369" spans="1:15" ht="36" x14ac:dyDescent="0.25">
      <c r="A369" s="52"/>
      <c r="B369" s="52"/>
      <c r="C369" s="52"/>
      <c r="D369" s="4" t="s">
        <v>19</v>
      </c>
      <c r="E369" s="4" t="s">
        <v>20</v>
      </c>
      <c r="F369" s="35" t="s">
        <v>21</v>
      </c>
      <c r="G369" s="39">
        <v>66.900000000000006</v>
      </c>
      <c r="H369" s="1">
        <v>66.8</v>
      </c>
      <c r="I369" s="2">
        <f t="shared" si="58"/>
        <v>99.850523168908808</v>
      </c>
      <c r="J369" s="72">
        <f>AVERAGE(I369:I374)</f>
        <v>99.97508719481813</v>
      </c>
      <c r="K369" s="40"/>
      <c r="L369" s="61"/>
      <c r="M369" s="61"/>
      <c r="N369" s="45"/>
      <c r="O369" s="45"/>
    </row>
    <row r="370" spans="1:15" ht="24" x14ac:dyDescent="0.25">
      <c r="A370" s="52"/>
      <c r="B370" s="52"/>
      <c r="C370" s="52"/>
      <c r="D370" s="4" t="s">
        <v>19</v>
      </c>
      <c r="E370" s="4" t="s">
        <v>22</v>
      </c>
      <c r="F370" s="35" t="s">
        <v>21</v>
      </c>
      <c r="G370" s="39">
        <v>0</v>
      </c>
      <c r="H370" s="1">
        <v>0</v>
      </c>
      <c r="I370" s="2">
        <f>IF(H370=0,100,IF(H370=10,90,IF(H370=25,75,IF(H370=45,55,IF(H370=70,30,IF(H370&gt;100,0,0))))))</f>
        <v>100</v>
      </c>
      <c r="J370" s="73"/>
      <c r="K370" s="40"/>
      <c r="L370" s="61"/>
      <c r="M370" s="61"/>
      <c r="N370" s="45"/>
      <c r="O370" s="45"/>
    </row>
    <row r="371" spans="1:15" ht="24" x14ac:dyDescent="0.25">
      <c r="A371" s="52"/>
      <c r="B371" s="52"/>
      <c r="C371" s="52"/>
      <c r="D371" s="4" t="s">
        <v>19</v>
      </c>
      <c r="E371" s="4" t="s">
        <v>23</v>
      </c>
      <c r="F371" s="35" t="s">
        <v>21</v>
      </c>
      <c r="G371" s="39">
        <v>100</v>
      </c>
      <c r="H371" s="1">
        <v>100</v>
      </c>
      <c r="I371" s="2">
        <f t="shared" ref="I371:I373" si="59">H371/G371*100</f>
        <v>100</v>
      </c>
      <c r="J371" s="73"/>
      <c r="K371" s="40"/>
      <c r="L371" s="61"/>
      <c r="M371" s="61"/>
      <c r="N371" s="45"/>
      <c r="O371" s="45"/>
    </row>
    <row r="372" spans="1:15" ht="24" x14ac:dyDescent="0.25">
      <c r="A372" s="52"/>
      <c r="B372" s="52"/>
      <c r="C372" s="52"/>
      <c r="D372" s="4" t="s">
        <v>19</v>
      </c>
      <c r="E372" s="4" t="s">
        <v>24</v>
      </c>
      <c r="F372" s="35" t="s">
        <v>21</v>
      </c>
      <c r="G372" s="39">
        <v>100</v>
      </c>
      <c r="H372" s="1">
        <v>100</v>
      </c>
      <c r="I372" s="2">
        <f t="shared" si="59"/>
        <v>100</v>
      </c>
      <c r="J372" s="73"/>
      <c r="K372" s="40"/>
      <c r="L372" s="61"/>
      <c r="M372" s="61"/>
      <c r="N372" s="45"/>
      <c r="O372" s="45"/>
    </row>
    <row r="373" spans="1:15" ht="48" x14ac:dyDescent="0.25">
      <c r="A373" s="52"/>
      <c r="B373" s="52"/>
      <c r="C373" s="52"/>
      <c r="D373" s="4" t="s">
        <v>19</v>
      </c>
      <c r="E373" s="4" t="s">
        <v>25</v>
      </c>
      <c r="F373" s="35" t="s">
        <v>21</v>
      </c>
      <c r="G373" s="39">
        <v>100</v>
      </c>
      <c r="H373" s="1">
        <v>100</v>
      </c>
      <c r="I373" s="2">
        <f t="shared" si="59"/>
        <v>100</v>
      </c>
      <c r="J373" s="73"/>
      <c r="K373" s="40"/>
      <c r="L373" s="61"/>
      <c r="M373" s="61"/>
      <c r="N373" s="45"/>
      <c r="O373" s="45"/>
    </row>
    <row r="374" spans="1:15" ht="204" x14ac:dyDescent="0.25">
      <c r="A374" s="53"/>
      <c r="B374" s="53"/>
      <c r="C374" s="53"/>
      <c r="D374" s="4" t="s">
        <v>19</v>
      </c>
      <c r="E374" s="4" t="s">
        <v>26</v>
      </c>
      <c r="F374" s="35" t="s">
        <v>21</v>
      </c>
      <c r="G374" s="39">
        <v>100</v>
      </c>
      <c r="H374" s="1">
        <v>100</v>
      </c>
      <c r="I374" s="2">
        <f>H374/G374*100</f>
        <v>100</v>
      </c>
      <c r="J374" s="74"/>
      <c r="K374" s="40"/>
      <c r="L374" s="62"/>
      <c r="M374" s="62"/>
      <c r="N374" s="45"/>
      <c r="O374" s="45"/>
    </row>
    <row r="375" spans="1:15" ht="24" x14ac:dyDescent="0.25">
      <c r="A375" s="51" t="s">
        <v>64</v>
      </c>
      <c r="B375" s="44" t="s">
        <v>14</v>
      </c>
      <c r="C375" s="44" t="s">
        <v>15</v>
      </c>
      <c r="D375" s="4" t="s">
        <v>16</v>
      </c>
      <c r="E375" s="4" t="s">
        <v>17</v>
      </c>
      <c r="F375" s="35" t="s">
        <v>18</v>
      </c>
      <c r="G375" s="11">
        <v>12</v>
      </c>
      <c r="H375" s="1">
        <v>13</v>
      </c>
      <c r="I375" s="2">
        <f>H375/G375*100</f>
        <v>108.33333333333333</v>
      </c>
      <c r="J375" s="2">
        <f>I375</f>
        <v>108.33333333333333</v>
      </c>
      <c r="K375" s="41"/>
      <c r="L375" s="60" t="s">
        <v>67</v>
      </c>
      <c r="M375" s="60">
        <f>AVERAGE(J375:J395)</f>
        <v>104.56081347615738</v>
      </c>
      <c r="N375" s="45">
        <v>5</v>
      </c>
      <c r="O375" s="45" t="s">
        <v>71</v>
      </c>
    </row>
    <row r="376" spans="1:15" ht="36" x14ac:dyDescent="0.25">
      <c r="A376" s="52"/>
      <c r="B376" s="44"/>
      <c r="C376" s="44"/>
      <c r="D376" s="4" t="s">
        <v>19</v>
      </c>
      <c r="E376" s="4" t="s">
        <v>20</v>
      </c>
      <c r="F376" s="35" t="s">
        <v>21</v>
      </c>
      <c r="G376" s="39">
        <v>5.5</v>
      </c>
      <c r="H376" s="1">
        <v>5.4</v>
      </c>
      <c r="I376" s="2">
        <f>H376/G376*100</f>
        <v>98.181818181818187</v>
      </c>
      <c r="J376" s="108">
        <f>AVERAGE(I376:I381)</f>
        <v>99.696969696969703</v>
      </c>
      <c r="K376" s="41"/>
      <c r="L376" s="61"/>
      <c r="M376" s="61"/>
      <c r="N376" s="45"/>
      <c r="O376" s="45"/>
    </row>
    <row r="377" spans="1:15" ht="24" x14ac:dyDescent="0.25">
      <c r="A377" s="52"/>
      <c r="B377" s="44"/>
      <c r="C377" s="44"/>
      <c r="D377" s="4" t="s">
        <v>19</v>
      </c>
      <c r="E377" s="4" t="s">
        <v>22</v>
      </c>
      <c r="F377" s="35" t="s">
        <v>21</v>
      </c>
      <c r="G377" s="39">
        <v>0</v>
      </c>
      <c r="H377" s="1">
        <v>0</v>
      </c>
      <c r="I377" s="2">
        <f>IF(H377=0,100,IF(H377=10,90,IF(H377=25,75,IF(H377=45,55,IF(H377=70,30,IF(H377&gt;100,0,0))))))</f>
        <v>100</v>
      </c>
      <c r="J377" s="108"/>
      <c r="K377" s="41"/>
      <c r="L377" s="61"/>
      <c r="M377" s="61"/>
      <c r="N377" s="45"/>
      <c r="O377" s="45"/>
    </row>
    <row r="378" spans="1:15" ht="24" x14ac:dyDescent="0.25">
      <c r="A378" s="52"/>
      <c r="B378" s="44"/>
      <c r="C378" s="44"/>
      <c r="D378" s="4" t="s">
        <v>19</v>
      </c>
      <c r="E378" s="4" t="s">
        <v>23</v>
      </c>
      <c r="F378" s="35" t="s">
        <v>21</v>
      </c>
      <c r="G378" s="39">
        <v>100</v>
      </c>
      <c r="H378" s="1">
        <v>100</v>
      </c>
      <c r="I378" s="2">
        <f t="shared" ref="I378:I383" si="60">H378/G378*100</f>
        <v>100</v>
      </c>
      <c r="J378" s="108"/>
      <c r="K378" s="41"/>
      <c r="L378" s="61"/>
      <c r="M378" s="61"/>
      <c r="N378" s="45"/>
      <c r="O378" s="45"/>
    </row>
    <row r="379" spans="1:15" ht="24" x14ac:dyDescent="0.25">
      <c r="A379" s="52"/>
      <c r="B379" s="44"/>
      <c r="C379" s="44"/>
      <c r="D379" s="4" t="s">
        <v>19</v>
      </c>
      <c r="E379" s="4" t="s">
        <v>24</v>
      </c>
      <c r="F379" s="35" t="s">
        <v>21</v>
      </c>
      <c r="G379" s="39">
        <v>100</v>
      </c>
      <c r="H379" s="1">
        <v>100</v>
      </c>
      <c r="I379" s="2">
        <f t="shared" si="60"/>
        <v>100</v>
      </c>
      <c r="J379" s="108"/>
      <c r="K379" s="41"/>
      <c r="L379" s="61"/>
      <c r="M379" s="61"/>
      <c r="N379" s="45"/>
      <c r="O379" s="45"/>
    </row>
    <row r="380" spans="1:15" ht="48" x14ac:dyDescent="0.25">
      <c r="A380" s="52"/>
      <c r="B380" s="44"/>
      <c r="C380" s="44"/>
      <c r="D380" s="4" t="s">
        <v>19</v>
      </c>
      <c r="E380" s="4" t="s">
        <v>25</v>
      </c>
      <c r="F380" s="35" t="s">
        <v>21</v>
      </c>
      <c r="G380" s="39">
        <v>100</v>
      </c>
      <c r="H380" s="1">
        <v>100</v>
      </c>
      <c r="I380" s="2">
        <f t="shared" si="60"/>
        <v>100</v>
      </c>
      <c r="J380" s="108"/>
      <c r="K380" s="41"/>
      <c r="L380" s="61"/>
      <c r="M380" s="61"/>
      <c r="N380" s="45"/>
      <c r="O380" s="45"/>
    </row>
    <row r="381" spans="1:15" ht="204" x14ac:dyDescent="0.25">
      <c r="A381" s="52"/>
      <c r="B381" s="44"/>
      <c r="C381" s="44"/>
      <c r="D381" s="4" t="s">
        <v>19</v>
      </c>
      <c r="E381" s="4" t="s">
        <v>26</v>
      </c>
      <c r="F381" s="35" t="s">
        <v>21</v>
      </c>
      <c r="G381" s="39">
        <v>100</v>
      </c>
      <c r="H381" s="1">
        <v>100</v>
      </c>
      <c r="I381" s="2">
        <f t="shared" si="60"/>
        <v>100</v>
      </c>
      <c r="J381" s="108"/>
      <c r="K381" s="41"/>
      <c r="L381" s="62"/>
      <c r="M381" s="61"/>
      <c r="N381" s="45"/>
      <c r="O381" s="45"/>
    </row>
    <row r="382" spans="1:15" ht="36" x14ac:dyDescent="0.25">
      <c r="A382" s="52"/>
      <c r="B382" s="51" t="s">
        <v>27</v>
      </c>
      <c r="C382" s="51" t="s">
        <v>15</v>
      </c>
      <c r="D382" s="4" t="s">
        <v>16</v>
      </c>
      <c r="E382" s="4" t="s">
        <v>17</v>
      </c>
      <c r="F382" s="35" t="s">
        <v>18</v>
      </c>
      <c r="G382" s="11">
        <v>12</v>
      </c>
      <c r="H382" s="1">
        <v>14</v>
      </c>
      <c r="I382" s="2">
        <f t="shared" si="60"/>
        <v>116.66666666666667</v>
      </c>
      <c r="J382" s="2">
        <f>I382</f>
        <v>116.66666666666667</v>
      </c>
      <c r="K382" s="41" t="s">
        <v>161</v>
      </c>
      <c r="L382" s="60" t="s">
        <v>67</v>
      </c>
      <c r="M382" s="61"/>
      <c r="N382" s="45"/>
      <c r="O382" s="45"/>
    </row>
    <row r="383" spans="1:15" ht="36" x14ac:dyDescent="0.25">
      <c r="A383" s="52"/>
      <c r="B383" s="52"/>
      <c r="C383" s="52"/>
      <c r="D383" s="4" t="s">
        <v>19</v>
      </c>
      <c r="E383" s="4" t="s">
        <v>20</v>
      </c>
      <c r="F383" s="35" t="s">
        <v>21</v>
      </c>
      <c r="G383" s="12">
        <v>5.5</v>
      </c>
      <c r="H383" s="1">
        <v>5.9</v>
      </c>
      <c r="I383" s="2">
        <f t="shared" si="60"/>
        <v>107.27272727272728</v>
      </c>
      <c r="J383" s="108">
        <f>AVERAGE(I383:I388)</f>
        <v>101.2121212121212</v>
      </c>
      <c r="K383" s="41" t="s">
        <v>161</v>
      </c>
      <c r="L383" s="61"/>
      <c r="M383" s="61"/>
      <c r="N383" s="45"/>
      <c r="O383" s="45"/>
    </row>
    <row r="384" spans="1:15" ht="24" x14ac:dyDescent="0.25">
      <c r="A384" s="52"/>
      <c r="B384" s="52"/>
      <c r="C384" s="52"/>
      <c r="D384" s="4" t="s">
        <v>19</v>
      </c>
      <c r="E384" s="4" t="s">
        <v>22</v>
      </c>
      <c r="F384" s="35" t="s">
        <v>21</v>
      </c>
      <c r="G384" s="39">
        <v>0</v>
      </c>
      <c r="H384" s="1">
        <v>0</v>
      </c>
      <c r="I384" s="2">
        <f>IF(H384=0,100,IF(H384=10,90,IF(H384=25,75,IF(H384=45,55,IF(H384=70,30,IF(H384&gt;100,0,0))))))</f>
        <v>100</v>
      </c>
      <c r="J384" s="108"/>
      <c r="K384" s="41"/>
      <c r="L384" s="61"/>
      <c r="M384" s="61"/>
      <c r="N384" s="45"/>
      <c r="O384" s="45"/>
    </row>
    <row r="385" spans="1:16" ht="24" x14ac:dyDescent="0.25">
      <c r="A385" s="52"/>
      <c r="B385" s="52"/>
      <c r="C385" s="52"/>
      <c r="D385" s="4" t="s">
        <v>19</v>
      </c>
      <c r="E385" s="4" t="s">
        <v>23</v>
      </c>
      <c r="F385" s="35" t="s">
        <v>21</v>
      </c>
      <c r="G385" s="39">
        <v>100</v>
      </c>
      <c r="H385" s="1">
        <v>100</v>
      </c>
      <c r="I385" s="2">
        <f t="shared" ref="I385:I390" si="61">H385/G385*100</f>
        <v>100</v>
      </c>
      <c r="J385" s="108"/>
      <c r="K385" s="41"/>
      <c r="L385" s="61"/>
      <c r="M385" s="61"/>
      <c r="N385" s="45"/>
      <c r="O385" s="45"/>
    </row>
    <row r="386" spans="1:16" ht="24" x14ac:dyDescent="0.25">
      <c r="A386" s="52"/>
      <c r="B386" s="52"/>
      <c r="C386" s="52"/>
      <c r="D386" s="4" t="s">
        <v>19</v>
      </c>
      <c r="E386" s="4" t="s">
        <v>24</v>
      </c>
      <c r="F386" s="35" t="s">
        <v>21</v>
      </c>
      <c r="G386" s="39">
        <v>100</v>
      </c>
      <c r="H386" s="1">
        <v>100</v>
      </c>
      <c r="I386" s="2">
        <f t="shared" si="61"/>
        <v>100</v>
      </c>
      <c r="J386" s="108"/>
      <c r="K386" s="41"/>
      <c r="L386" s="61"/>
      <c r="M386" s="61"/>
      <c r="N386" s="45"/>
      <c r="O386" s="45"/>
    </row>
    <row r="387" spans="1:16" ht="48" x14ac:dyDescent="0.25">
      <c r="A387" s="52"/>
      <c r="B387" s="52"/>
      <c r="C387" s="52"/>
      <c r="D387" s="4" t="s">
        <v>19</v>
      </c>
      <c r="E387" s="4" t="s">
        <v>25</v>
      </c>
      <c r="F387" s="35" t="s">
        <v>21</v>
      </c>
      <c r="G387" s="39">
        <v>100</v>
      </c>
      <c r="H387" s="1">
        <v>100</v>
      </c>
      <c r="I387" s="2">
        <f t="shared" si="61"/>
        <v>100</v>
      </c>
      <c r="J387" s="108"/>
      <c r="K387" s="41"/>
      <c r="L387" s="61"/>
      <c r="M387" s="61"/>
      <c r="N387" s="45"/>
      <c r="O387" s="45"/>
    </row>
    <row r="388" spans="1:16" ht="204" x14ac:dyDescent="0.25">
      <c r="A388" s="52"/>
      <c r="B388" s="53"/>
      <c r="C388" s="53"/>
      <c r="D388" s="4" t="s">
        <v>19</v>
      </c>
      <c r="E388" s="4" t="s">
        <v>26</v>
      </c>
      <c r="F388" s="35" t="s">
        <v>21</v>
      </c>
      <c r="G388" s="39">
        <v>100</v>
      </c>
      <c r="H388" s="1">
        <v>100</v>
      </c>
      <c r="I388" s="2">
        <f t="shared" si="61"/>
        <v>100</v>
      </c>
      <c r="J388" s="108"/>
      <c r="K388" s="41"/>
      <c r="L388" s="62"/>
      <c r="M388" s="61"/>
      <c r="N388" s="45"/>
      <c r="O388" s="45"/>
    </row>
    <row r="389" spans="1:16" ht="24" x14ac:dyDescent="0.25">
      <c r="A389" s="52"/>
      <c r="B389" s="51" t="s">
        <v>28</v>
      </c>
      <c r="C389" s="51" t="s">
        <v>15</v>
      </c>
      <c r="D389" s="4" t="s">
        <v>16</v>
      </c>
      <c r="E389" s="4" t="s">
        <v>17</v>
      </c>
      <c r="F389" s="35" t="s">
        <v>18</v>
      </c>
      <c r="G389" s="11">
        <v>196</v>
      </c>
      <c r="H389" s="1">
        <v>199</v>
      </c>
      <c r="I389" s="2">
        <f t="shared" si="61"/>
        <v>101.53061224489797</v>
      </c>
      <c r="J389" s="2">
        <f>I389</f>
        <v>101.53061224489797</v>
      </c>
      <c r="K389" s="41"/>
      <c r="L389" s="60" t="s">
        <v>67</v>
      </c>
      <c r="M389" s="61"/>
      <c r="N389" s="45"/>
      <c r="O389" s="45"/>
    </row>
    <row r="390" spans="1:16" ht="36" x14ac:dyDescent="0.25">
      <c r="A390" s="52"/>
      <c r="B390" s="52"/>
      <c r="C390" s="52"/>
      <c r="D390" s="4" t="s">
        <v>19</v>
      </c>
      <c r="E390" s="4" t="s">
        <v>20</v>
      </c>
      <c r="F390" s="35" t="s">
        <v>21</v>
      </c>
      <c r="G390" s="16">
        <v>89.1</v>
      </c>
      <c r="H390" s="1">
        <v>88.7</v>
      </c>
      <c r="I390" s="2">
        <f t="shared" si="61"/>
        <v>99.551066217732895</v>
      </c>
      <c r="J390" s="108">
        <f>AVERAGE(I390:I395)</f>
        <v>99.92517770295548</v>
      </c>
      <c r="K390" s="41"/>
      <c r="L390" s="61"/>
      <c r="M390" s="61"/>
      <c r="N390" s="45"/>
      <c r="O390" s="45"/>
    </row>
    <row r="391" spans="1:16" ht="24" x14ac:dyDescent="0.25">
      <c r="A391" s="52"/>
      <c r="B391" s="52"/>
      <c r="C391" s="52"/>
      <c r="D391" s="4" t="s">
        <v>19</v>
      </c>
      <c r="E391" s="4" t="s">
        <v>22</v>
      </c>
      <c r="F391" s="35" t="s">
        <v>21</v>
      </c>
      <c r="G391" s="39">
        <v>0</v>
      </c>
      <c r="H391" s="1">
        <v>0</v>
      </c>
      <c r="I391" s="2">
        <f>IF(H391=0,100,IF(H391=10,90,IF(H391=25,75,IF(H391=45,55,IF(H391=70,30,IF(H391&gt;100,0,0))))))</f>
        <v>100</v>
      </c>
      <c r="J391" s="108"/>
      <c r="K391" s="41"/>
      <c r="L391" s="61"/>
      <c r="M391" s="61"/>
      <c r="N391" s="45"/>
      <c r="O391" s="45"/>
    </row>
    <row r="392" spans="1:16" ht="24" x14ac:dyDescent="0.25">
      <c r="A392" s="52"/>
      <c r="B392" s="52"/>
      <c r="C392" s="52"/>
      <c r="D392" s="4" t="s">
        <v>19</v>
      </c>
      <c r="E392" s="4" t="s">
        <v>23</v>
      </c>
      <c r="F392" s="35" t="s">
        <v>21</v>
      </c>
      <c r="G392" s="39">
        <v>100</v>
      </c>
      <c r="H392" s="1">
        <v>100</v>
      </c>
      <c r="I392" s="2">
        <f>H392/G392*100</f>
        <v>100</v>
      </c>
      <c r="J392" s="108"/>
      <c r="K392" s="41"/>
      <c r="L392" s="61"/>
      <c r="M392" s="61"/>
      <c r="N392" s="45"/>
      <c r="O392" s="45"/>
    </row>
    <row r="393" spans="1:16" ht="24" x14ac:dyDescent="0.25">
      <c r="A393" s="52"/>
      <c r="B393" s="52"/>
      <c r="C393" s="52"/>
      <c r="D393" s="4" t="s">
        <v>19</v>
      </c>
      <c r="E393" s="4" t="s">
        <v>24</v>
      </c>
      <c r="F393" s="35" t="s">
        <v>21</v>
      </c>
      <c r="G393" s="39">
        <v>100</v>
      </c>
      <c r="H393" s="1">
        <v>100</v>
      </c>
      <c r="I393" s="2">
        <f>H393/G393*100</f>
        <v>100</v>
      </c>
      <c r="J393" s="108"/>
      <c r="K393" s="41"/>
      <c r="L393" s="61"/>
      <c r="M393" s="61"/>
      <c r="N393" s="45"/>
      <c r="O393" s="45"/>
    </row>
    <row r="394" spans="1:16" ht="48" x14ac:dyDescent="0.25">
      <c r="A394" s="52"/>
      <c r="B394" s="52"/>
      <c r="C394" s="52"/>
      <c r="D394" s="4" t="s">
        <v>19</v>
      </c>
      <c r="E394" s="4" t="s">
        <v>25</v>
      </c>
      <c r="F394" s="35" t="s">
        <v>21</v>
      </c>
      <c r="G394" s="39">
        <v>100</v>
      </c>
      <c r="H394" s="1">
        <v>100</v>
      </c>
      <c r="I394" s="2">
        <f>H394/G394*100</f>
        <v>100</v>
      </c>
      <c r="J394" s="108"/>
      <c r="K394" s="41"/>
      <c r="L394" s="61"/>
      <c r="M394" s="61"/>
      <c r="N394" s="45"/>
      <c r="O394" s="45"/>
    </row>
    <row r="395" spans="1:16" ht="204" x14ac:dyDescent="0.25">
      <c r="A395" s="53"/>
      <c r="B395" s="53"/>
      <c r="C395" s="53"/>
      <c r="D395" s="4" t="s">
        <v>19</v>
      </c>
      <c r="E395" s="4" t="s">
        <v>26</v>
      </c>
      <c r="F395" s="35" t="s">
        <v>21</v>
      </c>
      <c r="G395" s="39">
        <v>100</v>
      </c>
      <c r="H395" s="1">
        <v>100</v>
      </c>
      <c r="I395" s="2">
        <f>H395/G395*100</f>
        <v>100</v>
      </c>
      <c r="J395" s="108"/>
      <c r="K395" s="41"/>
      <c r="L395" s="62"/>
      <c r="M395" s="62"/>
      <c r="N395" s="45"/>
      <c r="O395" s="45"/>
    </row>
    <row r="396" spans="1:16" ht="72" x14ac:dyDescent="0.25">
      <c r="A396" s="51" t="s">
        <v>39</v>
      </c>
      <c r="B396" s="44" t="s">
        <v>14</v>
      </c>
      <c r="C396" s="44" t="s">
        <v>15</v>
      </c>
      <c r="D396" s="4" t="s">
        <v>16</v>
      </c>
      <c r="E396" s="4" t="s">
        <v>17</v>
      </c>
      <c r="F396" s="35" t="s">
        <v>18</v>
      </c>
      <c r="G396" s="11">
        <v>38</v>
      </c>
      <c r="H396" s="1">
        <v>40</v>
      </c>
      <c r="I396" s="2">
        <f t="shared" ref="I396:I397" si="62">H396/G396*100</f>
        <v>105.26315789473684</v>
      </c>
      <c r="J396" s="2">
        <f>I396</f>
        <v>105.26315789473684</v>
      </c>
      <c r="K396" s="13" t="s">
        <v>171</v>
      </c>
      <c r="L396" s="60" t="s">
        <v>67</v>
      </c>
      <c r="M396" s="60">
        <f>AVERAGE(J396:J416)</f>
        <v>97.962518374445395</v>
      </c>
      <c r="N396" s="45">
        <v>5</v>
      </c>
      <c r="O396" s="45" t="s">
        <v>71</v>
      </c>
    </row>
    <row r="397" spans="1:16" ht="36" x14ac:dyDescent="0.25">
      <c r="A397" s="52"/>
      <c r="B397" s="44"/>
      <c r="C397" s="44"/>
      <c r="D397" s="4" t="s">
        <v>19</v>
      </c>
      <c r="E397" s="4" t="s">
        <v>20</v>
      </c>
      <c r="F397" s="35" t="s">
        <v>21</v>
      </c>
      <c r="G397" s="39">
        <v>5.3</v>
      </c>
      <c r="H397" s="1">
        <v>5.7</v>
      </c>
      <c r="I397" s="2">
        <f t="shared" si="62"/>
        <v>107.54716981132076</v>
      </c>
      <c r="J397" s="72">
        <f>AVERAGE(I397:I402)</f>
        <v>84.424528301886795</v>
      </c>
      <c r="K397" s="14" t="s">
        <v>161</v>
      </c>
      <c r="L397" s="61"/>
      <c r="M397" s="61"/>
      <c r="N397" s="45"/>
      <c r="O397" s="45"/>
    </row>
    <row r="398" spans="1:16" ht="228" x14ac:dyDescent="0.25">
      <c r="A398" s="52"/>
      <c r="B398" s="44"/>
      <c r="C398" s="44"/>
      <c r="D398" s="4" t="s">
        <v>19</v>
      </c>
      <c r="E398" s="4" t="s">
        <v>22</v>
      </c>
      <c r="F398" s="35" t="s">
        <v>21</v>
      </c>
      <c r="G398" s="39">
        <v>0</v>
      </c>
      <c r="H398" s="1">
        <v>20</v>
      </c>
      <c r="I398" s="2">
        <f>IF(H398=0,100,IF(H398=10,90,IF(H398=25,75,IF(H398=45,55,IF(H398=70,30,IF(H398&gt;100,0,0))))))</f>
        <v>0</v>
      </c>
      <c r="J398" s="73"/>
      <c r="K398" s="40" t="s">
        <v>172</v>
      </c>
      <c r="L398" s="61"/>
      <c r="M398" s="61"/>
      <c r="N398" s="45"/>
      <c r="O398" s="45"/>
      <c r="P398" s="34"/>
    </row>
    <row r="399" spans="1:16" ht="24" x14ac:dyDescent="0.25">
      <c r="A399" s="52"/>
      <c r="B399" s="44"/>
      <c r="C399" s="44"/>
      <c r="D399" s="4" t="s">
        <v>19</v>
      </c>
      <c r="E399" s="4" t="s">
        <v>23</v>
      </c>
      <c r="F399" s="35" t="s">
        <v>21</v>
      </c>
      <c r="G399" s="39">
        <v>100</v>
      </c>
      <c r="H399" s="1">
        <v>100</v>
      </c>
      <c r="I399" s="2">
        <f t="shared" ref="I399:I404" si="63">H399/G399*100</f>
        <v>100</v>
      </c>
      <c r="J399" s="73"/>
      <c r="K399" s="40"/>
      <c r="L399" s="61"/>
      <c r="M399" s="61"/>
      <c r="N399" s="45"/>
      <c r="O399" s="45"/>
    </row>
    <row r="400" spans="1:16" ht="24" x14ac:dyDescent="0.25">
      <c r="A400" s="52"/>
      <c r="B400" s="44"/>
      <c r="C400" s="44"/>
      <c r="D400" s="4" t="s">
        <v>19</v>
      </c>
      <c r="E400" s="4" t="s">
        <v>24</v>
      </c>
      <c r="F400" s="35" t="s">
        <v>21</v>
      </c>
      <c r="G400" s="39">
        <v>100</v>
      </c>
      <c r="H400" s="1">
        <v>99</v>
      </c>
      <c r="I400" s="2">
        <f t="shared" si="63"/>
        <v>99</v>
      </c>
      <c r="J400" s="73"/>
      <c r="K400" s="40"/>
      <c r="L400" s="61"/>
      <c r="M400" s="61"/>
      <c r="N400" s="45"/>
      <c r="O400" s="45"/>
    </row>
    <row r="401" spans="1:15" ht="48" x14ac:dyDescent="0.25">
      <c r="A401" s="52"/>
      <c r="B401" s="44"/>
      <c r="C401" s="44"/>
      <c r="D401" s="4" t="s">
        <v>19</v>
      </c>
      <c r="E401" s="4" t="s">
        <v>25</v>
      </c>
      <c r="F401" s="35" t="s">
        <v>21</v>
      </c>
      <c r="G401" s="39">
        <v>100</v>
      </c>
      <c r="H401" s="1">
        <v>100</v>
      </c>
      <c r="I401" s="2">
        <f t="shared" si="63"/>
        <v>100</v>
      </c>
      <c r="J401" s="73"/>
      <c r="K401" s="40"/>
      <c r="L401" s="61"/>
      <c r="M401" s="61"/>
      <c r="N401" s="45"/>
      <c r="O401" s="45"/>
    </row>
    <row r="402" spans="1:15" ht="204" x14ac:dyDescent="0.25">
      <c r="A402" s="52"/>
      <c r="B402" s="44"/>
      <c r="C402" s="44"/>
      <c r="D402" s="4" t="s">
        <v>19</v>
      </c>
      <c r="E402" s="4" t="s">
        <v>26</v>
      </c>
      <c r="F402" s="35" t="s">
        <v>21</v>
      </c>
      <c r="G402" s="39">
        <v>100</v>
      </c>
      <c r="H402" s="1">
        <v>100</v>
      </c>
      <c r="I402" s="2">
        <f t="shared" si="63"/>
        <v>100</v>
      </c>
      <c r="J402" s="74"/>
      <c r="K402" s="40"/>
      <c r="L402" s="62"/>
      <c r="M402" s="61"/>
      <c r="N402" s="45"/>
      <c r="O402" s="45"/>
    </row>
    <row r="403" spans="1:15" ht="24" x14ac:dyDescent="0.25">
      <c r="A403" s="52"/>
      <c r="B403" s="44" t="s">
        <v>27</v>
      </c>
      <c r="C403" s="44" t="s">
        <v>15</v>
      </c>
      <c r="D403" s="4" t="s">
        <v>16</v>
      </c>
      <c r="E403" s="4" t="s">
        <v>17</v>
      </c>
      <c r="F403" s="35" t="s">
        <v>18</v>
      </c>
      <c r="G403" s="11">
        <v>113</v>
      </c>
      <c r="H403" s="1">
        <v>113</v>
      </c>
      <c r="I403" s="2">
        <f t="shared" si="63"/>
        <v>100</v>
      </c>
      <c r="J403" s="2">
        <f>I403</f>
        <v>100</v>
      </c>
      <c r="K403" s="40"/>
      <c r="L403" s="60" t="s">
        <v>67</v>
      </c>
      <c r="M403" s="61"/>
      <c r="N403" s="45"/>
      <c r="O403" s="45"/>
    </row>
    <row r="404" spans="1:15" ht="36" x14ac:dyDescent="0.25">
      <c r="A404" s="52"/>
      <c r="B404" s="44"/>
      <c r="C404" s="44"/>
      <c r="D404" s="4" t="s">
        <v>19</v>
      </c>
      <c r="E404" s="4" t="s">
        <v>20</v>
      </c>
      <c r="F404" s="35" t="s">
        <v>21</v>
      </c>
      <c r="G404" s="2">
        <v>16</v>
      </c>
      <c r="H404" s="1">
        <v>15</v>
      </c>
      <c r="I404" s="2">
        <f t="shared" si="63"/>
        <v>93.75</v>
      </c>
      <c r="J404" s="72">
        <f>AVERAGE(I404:I409)</f>
        <v>97.125</v>
      </c>
      <c r="K404" s="40" t="s">
        <v>161</v>
      </c>
      <c r="L404" s="61"/>
      <c r="M404" s="61"/>
      <c r="N404" s="45"/>
      <c r="O404" s="45"/>
    </row>
    <row r="405" spans="1:15" ht="48" x14ac:dyDescent="0.25">
      <c r="A405" s="52"/>
      <c r="B405" s="44"/>
      <c r="C405" s="44"/>
      <c r="D405" s="4" t="s">
        <v>19</v>
      </c>
      <c r="E405" s="4" t="s">
        <v>22</v>
      </c>
      <c r="F405" s="35" t="s">
        <v>21</v>
      </c>
      <c r="G405" s="39">
        <v>0</v>
      </c>
      <c r="H405" s="1">
        <v>10</v>
      </c>
      <c r="I405" s="2">
        <f>IF(H405=0,100,IF(H405=10,90,IF(H405=25,75,IF(H405=45,55,IF(H405=70,30,IF(H405&gt;100,0,0))))))</f>
        <v>90</v>
      </c>
      <c r="J405" s="73"/>
      <c r="K405" s="40" t="s">
        <v>173</v>
      </c>
      <c r="L405" s="61"/>
      <c r="M405" s="61"/>
      <c r="N405" s="45"/>
      <c r="O405" s="45"/>
    </row>
    <row r="406" spans="1:15" ht="24" x14ac:dyDescent="0.25">
      <c r="A406" s="52"/>
      <c r="B406" s="44"/>
      <c r="C406" s="44"/>
      <c r="D406" s="4" t="s">
        <v>19</v>
      </c>
      <c r="E406" s="4" t="s">
        <v>23</v>
      </c>
      <c r="F406" s="35" t="s">
        <v>21</v>
      </c>
      <c r="G406" s="39">
        <v>100</v>
      </c>
      <c r="H406" s="1">
        <v>100</v>
      </c>
      <c r="I406" s="2">
        <f t="shared" ref="I406:I411" si="64">H406/G406*100</f>
        <v>100</v>
      </c>
      <c r="J406" s="73"/>
      <c r="K406" s="40"/>
      <c r="L406" s="61"/>
      <c r="M406" s="61"/>
      <c r="N406" s="45"/>
      <c r="O406" s="45"/>
    </row>
    <row r="407" spans="1:15" ht="24" x14ac:dyDescent="0.25">
      <c r="A407" s="52"/>
      <c r="B407" s="44"/>
      <c r="C407" s="44"/>
      <c r="D407" s="4" t="s">
        <v>19</v>
      </c>
      <c r="E407" s="4" t="s">
        <v>24</v>
      </c>
      <c r="F407" s="35" t="s">
        <v>21</v>
      </c>
      <c r="G407" s="39">
        <v>100</v>
      </c>
      <c r="H407" s="1">
        <v>99</v>
      </c>
      <c r="I407" s="2">
        <f t="shared" si="64"/>
        <v>99</v>
      </c>
      <c r="J407" s="73"/>
      <c r="K407" s="40"/>
      <c r="L407" s="61"/>
      <c r="M407" s="61"/>
      <c r="N407" s="45"/>
      <c r="O407" s="45"/>
    </row>
    <row r="408" spans="1:15" ht="48" x14ac:dyDescent="0.25">
      <c r="A408" s="52"/>
      <c r="B408" s="44"/>
      <c r="C408" s="44"/>
      <c r="D408" s="4" t="s">
        <v>19</v>
      </c>
      <c r="E408" s="4" t="s">
        <v>25</v>
      </c>
      <c r="F408" s="35" t="s">
        <v>21</v>
      </c>
      <c r="G408" s="39">
        <v>100</v>
      </c>
      <c r="H408" s="1">
        <v>100</v>
      </c>
      <c r="I408" s="2">
        <f t="shared" si="64"/>
        <v>100</v>
      </c>
      <c r="J408" s="73"/>
      <c r="K408" s="40"/>
      <c r="L408" s="61"/>
      <c r="M408" s="61"/>
      <c r="N408" s="45"/>
      <c r="O408" s="45"/>
    </row>
    <row r="409" spans="1:15" ht="204" x14ac:dyDescent="0.25">
      <c r="A409" s="52"/>
      <c r="B409" s="44"/>
      <c r="C409" s="44"/>
      <c r="D409" s="4" t="s">
        <v>19</v>
      </c>
      <c r="E409" s="4" t="s">
        <v>40</v>
      </c>
      <c r="F409" s="35" t="s">
        <v>21</v>
      </c>
      <c r="G409" s="39">
        <v>100</v>
      </c>
      <c r="H409" s="1">
        <v>100</v>
      </c>
      <c r="I409" s="2">
        <f t="shared" si="64"/>
        <v>100</v>
      </c>
      <c r="J409" s="74"/>
      <c r="K409" s="40"/>
      <c r="L409" s="62"/>
      <c r="M409" s="61"/>
      <c r="N409" s="45"/>
      <c r="O409" s="45"/>
    </row>
    <row r="410" spans="1:15" ht="24" x14ac:dyDescent="0.25">
      <c r="A410" s="52"/>
      <c r="B410" s="51" t="s">
        <v>28</v>
      </c>
      <c r="C410" s="51" t="s">
        <v>15</v>
      </c>
      <c r="D410" s="4" t="s">
        <v>16</v>
      </c>
      <c r="E410" s="4" t="s">
        <v>17</v>
      </c>
      <c r="F410" s="35" t="s">
        <v>18</v>
      </c>
      <c r="G410" s="11">
        <v>563</v>
      </c>
      <c r="H410" s="1">
        <v>569</v>
      </c>
      <c r="I410" s="2">
        <f t="shared" si="64"/>
        <v>101.06571936056838</v>
      </c>
      <c r="J410" s="2">
        <f>I410</f>
        <v>101.06571936056838</v>
      </c>
      <c r="K410" s="40"/>
      <c r="L410" s="60" t="s">
        <v>67</v>
      </c>
      <c r="M410" s="61"/>
      <c r="N410" s="45"/>
      <c r="O410" s="45"/>
    </row>
    <row r="411" spans="1:15" ht="36" x14ac:dyDescent="0.25">
      <c r="A411" s="52"/>
      <c r="B411" s="52"/>
      <c r="C411" s="52"/>
      <c r="D411" s="4" t="s">
        <v>19</v>
      </c>
      <c r="E411" s="4" t="s">
        <v>20</v>
      </c>
      <c r="F411" s="35" t="s">
        <v>21</v>
      </c>
      <c r="G411" s="39">
        <v>78.900000000000006</v>
      </c>
      <c r="H411" s="1">
        <v>79.2</v>
      </c>
      <c r="I411" s="2">
        <f t="shared" si="64"/>
        <v>100.38022813688212</v>
      </c>
      <c r="J411" s="72">
        <f>AVERAGE(I411:I416)</f>
        <v>99.896704689480359</v>
      </c>
      <c r="K411" s="40"/>
      <c r="L411" s="61"/>
      <c r="M411" s="61"/>
      <c r="N411" s="45"/>
      <c r="O411" s="45"/>
    </row>
    <row r="412" spans="1:15" ht="24" x14ac:dyDescent="0.25">
      <c r="A412" s="52"/>
      <c r="B412" s="52"/>
      <c r="C412" s="52"/>
      <c r="D412" s="4" t="s">
        <v>19</v>
      </c>
      <c r="E412" s="4" t="s">
        <v>22</v>
      </c>
      <c r="F412" s="35" t="s">
        <v>21</v>
      </c>
      <c r="G412" s="39">
        <v>0</v>
      </c>
      <c r="H412" s="1">
        <v>0</v>
      </c>
      <c r="I412" s="2">
        <f>IF(H412=0,100,IF(H412=10,90,IF(H412=25,75,IF(H412=45,55,IF(H412=70,30,IF(H412&gt;100,0,0))))))</f>
        <v>100</v>
      </c>
      <c r="J412" s="73"/>
      <c r="K412" s="40"/>
      <c r="L412" s="61"/>
      <c r="M412" s="61"/>
      <c r="N412" s="45"/>
      <c r="O412" s="45"/>
    </row>
    <row r="413" spans="1:15" ht="24" x14ac:dyDescent="0.25">
      <c r="A413" s="52"/>
      <c r="B413" s="52"/>
      <c r="C413" s="52"/>
      <c r="D413" s="4" t="s">
        <v>19</v>
      </c>
      <c r="E413" s="4" t="s">
        <v>23</v>
      </c>
      <c r="F413" s="35" t="s">
        <v>21</v>
      </c>
      <c r="G413" s="39">
        <v>100</v>
      </c>
      <c r="H413" s="1">
        <v>100</v>
      </c>
      <c r="I413" s="2">
        <f t="shared" ref="I413:I416" si="65">H413/G413*100</f>
        <v>100</v>
      </c>
      <c r="J413" s="73"/>
      <c r="K413" s="40"/>
      <c r="L413" s="61"/>
      <c r="M413" s="61"/>
      <c r="N413" s="45"/>
      <c r="O413" s="45"/>
    </row>
    <row r="414" spans="1:15" ht="24" x14ac:dyDescent="0.25">
      <c r="A414" s="52"/>
      <c r="B414" s="52"/>
      <c r="C414" s="52"/>
      <c r="D414" s="4" t="s">
        <v>19</v>
      </c>
      <c r="E414" s="4" t="s">
        <v>24</v>
      </c>
      <c r="F414" s="35" t="s">
        <v>21</v>
      </c>
      <c r="G414" s="39">
        <v>100</v>
      </c>
      <c r="H414" s="1">
        <v>99</v>
      </c>
      <c r="I414" s="2">
        <f t="shared" si="65"/>
        <v>99</v>
      </c>
      <c r="J414" s="73"/>
      <c r="K414" s="40"/>
      <c r="L414" s="61"/>
      <c r="M414" s="61"/>
      <c r="N414" s="45"/>
      <c r="O414" s="45"/>
    </row>
    <row r="415" spans="1:15" ht="48" x14ac:dyDescent="0.25">
      <c r="A415" s="52"/>
      <c r="B415" s="52"/>
      <c r="C415" s="52"/>
      <c r="D415" s="4" t="s">
        <v>19</v>
      </c>
      <c r="E415" s="4" t="s">
        <v>25</v>
      </c>
      <c r="F415" s="35" t="s">
        <v>21</v>
      </c>
      <c r="G415" s="39">
        <v>100</v>
      </c>
      <c r="H415" s="1">
        <v>100</v>
      </c>
      <c r="I415" s="2">
        <f t="shared" si="65"/>
        <v>100</v>
      </c>
      <c r="J415" s="73"/>
      <c r="K415" s="40"/>
      <c r="L415" s="61"/>
      <c r="M415" s="61"/>
      <c r="N415" s="45"/>
      <c r="O415" s="45"/>
    </row>
    <row r="416" spans="1:15" ht="204" x14ac:dyDescent="0.25">
      <c r="A416" s="53"/>
      <c r="B416" s="53"/>
      <c r="C416" s="53"/>
      <c r="D416" s="4" t="s">
        <v>19</v>
      </c>
      <c r="E416" s="4" t="s">
        <v>40</v>
      </c>
      <c r="F416" s="35" t="s">
        <v>21</v>
      </c>
      <c r="G416" s="39">
        <v>100</v>
      </c>
      <c r="H416" s="1">
        <v>100</v>
      </c>
      <c r="I416" s="2">
        <f t="shared" si="65"/>
        <v>100</v>
      </c>
      <c r="J416" s="74"/>
      <c r="K416" s="40"/>
      <c r="L416" s="62"/>
      <c r="M416" s="62"/>
      <c r="N416" s="45"/>
      <c r="O416" s="45"/>
    </row>
    <row r="417" spans="1:15" ht="24" customHeight="1" x14ac:dyDescent="0.25">
      <c r="A417" s="51" t="s">
        <v>63</v>
      </c>
      <c r="B417" s="44" t="s">
        <v>14</v>
      </c>
      <c r="C417" s="44" t="s">
        <v>15</v>
      </c>
      <c r="D417" s="4" t="s">
        <v>16</v>
      </c>
      <c r="E417" s="4" t="s">
        <v>17</v>
      </c>
      <c r="F417" s="35" t="s">
        <v>18</v>
      </c>
      <c r="G417" s="21">
        <v>20</v>
      </c>
      <c r="H417" s="1">
        <v>20</v>
      </c>
      <c r="I417" s="41">
        <f t="shared" ref="I417:I418" si="66">H417/G417*100</f>
        <v>100</v>
      </c>
      <c r="J417" s="41">
        <f>I417</f>
        <v>100</v>
      </c>
      <c r="K417" s="40"/>
      <c r="L417" s="55" t="s">
        <v>67</v>
      </c>
      <c r="M417" s="60">
        <f>AVERAGE(J417:J437)</f>
        <v>99.166666666666671</v>
      </c>
      <c r="N417" s="105">
        <v>5</v>
      </c>
      <c r="O417" s="45" t="s">
        <v>71</v>
      </c>
    </row>
    <row r="418" spans="1:15" ht="36" x14ac:dyDescent="0.25">
      <c r="A418" s="52"/>
      <c r="B418" s="44"/>
      <c r="C418" s="44"/>
      <c r="D418" s="4" t="s">
        <v>19</v>
      </c>
      <c r="E418" s="4" t="s">
        <v>20</v>
      </c>
      <c r="F418" s="35" t="s">
        <v>21</v>
      </c>
      <c r="G418" s="41">
        <v>15</v>
      </c>
      <c r="H418" s="1">
        <v>15</v>
      </c>
      <c r="I418" s="41">
        <f t="shared" si="66"/>
        <v>100</v>
      </c>
      <c r="J418" s="60">
        <f>AVERAGE(I418:I423)</f>
        <v>96.666666666666671</v>
      </c>
      <c r="K418" s="40"/>
      <c r="L418" s="56"/>
      <c r="M418" s="61"/>
      <c r="N418" s="106"/>
      <c r="O418" s="45"/>
    </row>
    <row r="419" spans="1:15" ht="72" x14ac:dyDescent="0.25">
      <c r="A419" s="52"/>
      <c r="B419" s="44"/>
      <c r="C419" s="44"/>
      <c r="D419" s="4" t="s">
        <v>19</v>
      </c>
      <c r="E419" s="4" t="s">
        <v>22</v>
      </c>
      <c r="F419" s="35" t="s">
        <v>21</v>
      </c>
      <c r="G419" s="35">
        <v>0</v>
      </c>
      <c r="H419" s="1">
        <v>10</v>
      </c>
      <c r="I419" s="41">
        <f>IF(H419=0,100,IF(H419=10,90,IF(H419=25,75,IF(H419=45,55,IF(H419=70,30,IF(H419&gt;100,0,0))))))</f>
        <v>90</v>
      </c>
      <c r="J419" s="61"/>
      <c r="K419" s="40" t="s">
        <v>128</v>
      </c>
      <c r="L419" s="56"/>
      <c r="M419" s="61"/>
      <c r="N419" s="106"/>
      <c r="O419" s="45"/>
    </row>
    <row r="420" spans="1:15" ht="24" x14ac:dyDescent="0.25">
      <c r="A420" s="52"/>
      <c r="B420" s="44"/>
      <c r="C420" s="44"/>
      <c r="D420" s="4" t="s">
        <v>19</v>
      </c>
      <c r="E420" s="4" t="s">
        <v>23</v>
      </c>
      <c r="F420" s="35" t="s">
        <v>21</v>
      </c>
      <c r="G420" s="35">
        <v>100</v>
      </c>
      <c r="H420" s="1">
        <v>100</v>
      </c>
      <c r="I420" s="41">
        <f t="shared" ref="I420:I425" si="67">H420/G420*100</f>
        <v>100</v>
      </c>
      <c r="J420" s="61"/>
      <c r="K420" s="40"/>
      <c r="L420" s="56"/>
      <c r="M420" s="61"/>
      <c r="N420" s="106"/>
      <c r="O420" s="45"/>
    </row>
    <row r="421" spans="1:15" ht="24" x14ac:dyDescent="0.25">
      <c r="A421" s="52"/>
      <c r="B421" s="44"/>
      <c r="C421" s="44"/>
      <c r="D421" s="4" t="s">
        <v>19</v>
      </c>
      <c r="E421" s="4" t="s">
        <v>24</v>
      </c>
      <c r="F421" s="35" t="s">
        <v>21</v>
      </c>
      <c r="G421" s="35">
        <v>100</v>
      </c>
      <c r="H421" s="1">
        <v>100</v>
      </c>
      <c r="I421" s="41">
        <f t="shared" si="67"/>
        <v>100</v>
      </c>
      <c r="J421" s="61"/>
      <c r="K421" s="40"/>
      <c r="L421" s="56"/>
      <c r="M421" s="61"/>
      <c r="N421" s="106"/>
      <c r="O421" s="45"/>
    </row>
    <row r="422" spans="1:15" ht="48" x14ac:dyDescent="0.25">
      <c r="A422" s="52"/>
      <c r="B422" s="44"/>
      <c r="C422" s="44"/>
      <c r="D422" s="4" t="s">
        <v>19</v>
      </c>
      <c r="E422" s="4" t="s">
        <v>25</v>
      </c>
      <c r="F422" s="35" t="s">
        <v>21</v>
      </c>
      <c r="G422" s="35">
        <v>100</v>
      </c>
      <c r="H422" s="1">
        <v>100</v>
      </c>
      <c r="I422" s="41">
        <f t="shared" si="67"/>
        <v>100</v>
      </c>
      <c r="J422" s="61"/>
      <c r="K422" s="40"/>
      <c r="L422" s="56"/>
      <c r="M422" s="61"/>
      <c r="N422" s="106"/>
      <c r="O422" s="45"/>
    </row>
    <row r="423" spans="1:15" ht="204" x14ac:dyDescent="0.25">
      <c r="A423" s="52"/>
      <c r="B423" s="44"/>
      <c r="C423" s="44"/>
      <c r="D423" s="4" t="s">
        <v>19</v>
      </c>
      <c r="E423" s="4" t="s">
        <v>40</v>
      </c>
      <c r="F423" s="35" t="s">
        <v>21</v>
      </c>
      <c r="G423" s="35">
        <v>100</v>
      </c>
      <c r="H423" s="1">
        <v>90</v>
      </c>
      <c r="I423" s="41">
        <f t="shared" si="67"/>
        <v>90</v>
      </c>
      <c r="J423" s="62"/>
      <c r="K423" s="40" t="s">
        <v>157</v>
      </c>
      <c r="L423" s="56"/>
      <c r="M423" s="61"/>
      <c r="N423" s="106"/>
      <c r="O423" s="45"/>
    </row>
    <row r="424" spans="1:15" ht="24" customHeight="1" x14ac:dyDescent="0.25">
      <c r="A424" s="52"/>
      <c r="B424" s="44" t="s">
        <v>27</v>
      </c>
      <c r="C424" s="44" t="s">
        <v>15</v>
      </c>
      <c r="D424" s="4" t="s">
        <v>16</v>
      </c>
      <c r="E424" s="4" t="s">
        <v>17</v>
      </c>
      <c r="F424" s="35" t="s">
        <v>18</v>
      </c>
      <c r="G424" s="21">
        <v>112</v>
      </c>
      <c r="H424" s="1">
        <v>112</v>
      </c>
      <c r="I424" s="41">
        <f t="shared" si="67"/>
        <v>100</v>
      </c>
      <c r="J424" s="41">
        <f>I424</f>
        <v>100</v>
      </c>
      <c r="K424" s="40"/>
      <c r="L424" s="56"/>
      <c r="M424" s="61"/>
      <c r="N424" s="106"/>
      <c r="O424" s="45"/>
    </row>
    <row r="425" spans="1:15" ht="36" x14ac:dyDescent="0.25">
      <c r="A425" s="52"/>
      <c r="B425" s="44"/>
      <c r="C425" s="44"/>
      <c r="D425" s="4" t="s">
        <v>19</v>
      </c>
      <c r="E425" s="4" t="s">
        <v>20</v>
      </c>
      <c r="F425" s="35" t="s">
        <v>21</v>
      </c>
      <c r="G425" s="35">
        <v>84.2</v>
      </c>
      <c r="H425" s="1">
        <v>84.2</v>
      </c>
      <c r="I425" s="41">
        <f t="shared" si="67"/>
        <v>100</v>
      </c>
      <c r="J425" s="60">
        <f>AVERAGE(I425:I430)</f>
        <v>98.333333333333329</v>
      </c>
      <c r="K425" s="40"/>
      <c r="L425" s="56"/>
      <c r="M425" s="61"/>
      <c r="N425" s="106"/>
      <c r="O425" s="45"/>
    </row>
    <row r="426" spans="1:15" ht="24" x14ac:dyDescent="0.25">
      <c r="A426" s="52"/>
      <c r="B426" s="44"/>
      <c r="C426" s="44"/>
      <c r="D426" s="4" t="s">
        <v>19</v>
      </c>
      <c r="E426" s="4" t="s">
        <v>22</v>
      </c>
      <c r="F426" s="35" t="s">
        <v>21</v>
      </c>
      <c r="G426" s="35">
        <v>0</v>
      </c>
      <c r="H426" s="1">
        <v>0</v>
      </c>
      <c r="I426" s="41">
        <f>IF(H426=0,100,IF(H426=10,90,IF(H426=25,75,IF(H426=45,55,IF(H426=70,30,IF(H426&gt;100,0,0))))))</f>
        <v>100</v>
      </c>
      <c r="J426" s="61"/>
      <c r="K426" s="40"/>
      <c r="L426" s="56"/>
      <c r="M426" s="61"/>
      <c r="N426" s="106"/>
      <c r="O426" s="45"/>
    </row>
    <row r="427" spans="1:15" ht="24" x14ac:dyDescent="0.25">
      <c r="A427" s="52"/>
      <c r="B427" s="44"/>
      <c r="C427" s="44"/>
      <c r="D427" s="4" t="s">
        <v>19</v>
      </c>
      <c r="E427" s="4" t="s">
        <v>23</v>
      </c>
      <c r="F427" s="35" t="s">
        <v>21</v>
      </c>
      <c r="G427" s="35">
        <v>100</v>
      </c>
      <c r="H427" s="1">
        <v>100</v>
      </c>
      <c r="I427" s="41">
        <f t="shared" ref="I427:I432" si="68">H427/G427*100</f>
        <v>100</v>
      </c>
      <c r="J427" s="61"/>
      <c r="K427" s="40"/>
      <c r="L427" s="56"/>
      <c r="M427" s="61"/>
      <c r="N427" s="106"/>
      <c r="O427" s="45"/>
    </row>
    <row r="428" spans="1:15" ht="24" x14ac:dyDescent="0.25">
      <c r="A428" s="52"/>
      <c r="B428" s="44"/>
      <c r="C428" s="44"/>
      <c r="D428" s="4" t="s">
        <v>19</v>
      </c>
      <c r="E428" s="4" t="s">
        <v>24</v>
      </c>
      <c r="F428" s="35" t="s">
        <v>21</v>
      </c>
      <c r="G428" s="35">
        <v>100</v>
      </c>
      <c r="H428" s="1">
        <v>100</v>
      </c>
      <c r="I428" s="41">
        <f t="shared" si="68"/>
        <v>100</v>
      </c>
      <c r="J428" s="61"/>
      <c r="K428" s="40"/>
      <c r="L428" s="56"/>
      <c r="M428" s="61"/>
      <c r="N428" s="106"/>
      <c r="O428" s="45"/>
    </row>
    <row r="429" spans="1:15" ht="48" x14ac:dyDescent="0.25">
      <c r="A429" s="52"/>
      <c r="B429" s="44"/>
      <c r="C429" s="44"/>
      <c r="D429" s="4" t="s">
        <v>19</v>
      </c>
      <c r="E429" s="4" t="s">
        <v>25</v>
      </c>
      <c r="F429" s="35" t="s">
        <v>21</v>
      </c>
      <c r="G429" s="35">
        <v>100</v>
      </c>
      <c r="H429" s="1">
        <v>100</v>
      </c>
      <c r="I429" s="41">
        <f t="shared" si="68"/>
        <v>100</v>
      </c>
      <c r="J429" s="61"/>
      <c r="K429" s="40"/>
      <c r="L429" s="56"/>
      <c r="M429" s="61"/>
      <c r="N429" s="106"/>
      <c r="O429" s="45"/>
    </row>
    <row r="430" spans="1:15" ht="204" x14ac:dyDescent="0.25">
      <c r="A430" s="52"/>
      <c r="B430" s="44"/>
      <c r="C430" s="44"/>
      <c r="D430" s="4" t="s">
        <v>19</v>
      </c>
      <c r="E430" s="4" t="s">
        <v>26</v>
      </c>
      <c r="F430" s="35" t="s">
        <v>21</v>
      </c>
      <c r="G430" s="35">
        <v>100</v>
      </c>
      <c r="H430" s="1">
        <v>90</v>
      </c>
      <c r="I430" s="41">
        <f t="shared" si="68"/>
        <v>90</v>
      </c>
      <c r="J430" s="62"/>
      <c r="K430" s="40" t="s">
        <v>157</v>
      </c>
      <c r="L430" s="56"/>
      <c r="M430" s="61"/>
      <c r="N430" s="106"/>
      <c r="O430" s="45"/>
    </row>
    <row r="431" spans="1:15" ht="24" customHeight="1" x14ac:dyDescent="0.25">
      <c r="A431" s="52"/>
      <c r="B431" s="51" t="s">
        <v>28</v>
      </c>
      <c r="C431" s="51" t="s">
        <v>15</v>
      </c>
      <c r="D431" s="4" t="s">
        <v>16</v>
      </c>
      <c r="E431" s="4" t="s">
        <v>17</v>
      </c>
      <c r="F431" s="35" t="s">
        <v>18</v>
      </c>
      <c r="G431" s="21">
        <v>1</v>
      </c>
      <c r="H431" s="1">
        <v>1</v>
      </c>
      <c r="I431" s="41">
        <f t="shared" si="68"/>
        <v>100</v>
      </c>
      <c r="J431" s="41">
        <f>I431</f>
        <v>100</v>
      </c>
      <c r="K431" s="40"/>
      <c r="L431" s="56"/>
      <c r="M431" s="61"/>
      <c r="N431" s="106"/>
      <c r="O431" s="45"/>
    </row>
    <row r="432" spans="1:15" ht="36" x14ac:dyDescent="0.25">
      <c r="A432" s="52"/>
      <c r="B432" s="52"/>
      <c r="C432" s="52"/>
      <c r="D432" s="4" t="s">
        <v>19</v>
      </c>
      <c r="E432" s="4" t="s">
        <v>20</v>
      </c>
      <c r="F432" s="35" t="s">
        <v>21</v>
      </c>
      <c r="G432" s="35">
        <v>0.8</v>
      </c>
      <c r="H432" s="1">
        <v>0.8</v>
      </c>
      <c r="I432" s="41">
        <f t="shared" si="68"/>
        <v>100</v>
      </c>
      <c r="J432" s="60">
        <f>AVERAGE(I432:I437)</f>
        <v>100</v>
      </c>
      <c r="K432" s="40"/>
      <c r="L432" s="56"/>
      <c r="M432" s="61"/>
      <c r="N432" s="106"/>
      <c r="O432" s="45"/>
    </row>
    <row r="433" spans="1:15" ht="24" x14ac:dyDescent="0.25">
      <c r="A433" s="52"/>
      <c r="B433" s="52"/>
      <c r="C433" s="52"/>
      <c r="D433" s="4" t="s">
        <v>19</v>
      </c>
      <c r="E433" s="4" t="s">
        <v>22</v>
      </c>
      <c r="F433" s="35" t="s">
        <v>21</v>
      </c>
      <c r="G433" s="35">
        <v>0</v>
      </c>
      <c r="H433" s="1">
        <v>0</v>
      </c>
      <c r="I433" s="41">
        <f>IF(H433=0,100,IF(H433=10,90,IF(H433=25,75,IF(H433=45,55,IF(H433=70,30,IF(H433&gt;100,0,0))))))</f>
        <v>100</v>
      </c>
      <c r="J433" s="61"/>
      <c r="K433" s="40"/>
      <c r="L433" s="56"/>
      <c r="M433" s="61"/>
      <c r="N433" s="106"/>
      <c r="O433" s="45"/>
    </row>
    <row r="434" spans="1:15" ht="24" x14ac:dyDescent="0.25">
      <c r="A434" s="52"/>
      <c r="B434" s="52"/>
      <c r="C434" s="52"/>
      <c r="D434" s="4" t="s">
        <v>19</v>
      </c>
      <c r="E434" s="4" t="s">
        <v>23</v>
      </c>
      <c r="F434" s="35" t="s">
        <v>21</v>
      </c>
      <c r="G434" s="35">
        <v>100</v>
      </c>
      <c r="H434" s="1">
        <v>100</v>
      </c>
      <c r="I434" s="41">
        <f t="shared" ref="I434:I439" si="69">H434/G434*100</f>
        <v>100</v>
      </c>
      <c r="J434" s="61"/>
      <c r="K434" s="40"/>
      <c r="L434" s="56"/>
      <c r="M434" s="61"/>
      <c r="N434" s="106"/>
      <c r="O434" s="45"/>
    </row>
    <row r="435" spans="1:15" ht="24" x14ac:dyDescent="0.25">
      <c r="A435" s="52"/>
      <c r="B435" s="52"/>
      <c r="C435" s="52"/>
      <c r="D435" s="4" t="s">
        <v>19</v>
      </c>
      <c r="E435" s="4" t="s">
        <v>24</v>
      </c>
      <c r="F435" s="35" t="s">
        <v>21</v>
      </c>
      <c r="G435" s="35">
        <v>100</v>
      </c>
      <c r="H435" s="1">
        <v>100</v>
      </c>
      <c r="I435" s="41">
        <f t="shared" si="69"/>
        <v>100</v>
      </c>
      <c r="J435" s="61"/>
      <c r="K435" s="40"/>
      <c r="L435" s="56"/>
      <c r="M435" s="61"/>
      <c r="N435" s="106"/>
      <c r="O435" s="45"/>
    </row>
    <row r="436" spans="1:15" ht="48" x14ac:dyDescent="0.25">
      <c r="A436" s="52"/>
      <c r="B436" s="52"/>
      <c r="C436" s="52"/>
      <c r="D436" s="4" t="s">
        <v>19</v>
      </c>
      <c r="E436" s="4" t="s">
        <v>25</v>
      </c>
      <c r="F436" s="35" t="s">
        <v>21</v>
      </c>
      <c r="G436" s="35">
        <v>100</v>
      </c>
      <c r="H436" s="1">
        <v>100</v>
      </c>
      <c r="I436" s="41">
        <f t="shared" si="69"/>
        <v>100</v>
      </c>
      <c r="J436" s="61"/>
      <c r="K436" s="40"/>
      <c r="L436" s="56"/>
      <c r="M436" s="61"/>
      <c r="N436" s="106"/>
      <c r="O436" s="45"/>
    </row>
    <row r="437" spans="1:15" ht="208.5" customHeight="1" x14ac:dyDescent="0.25">
      <c r="A437" s="53"/>
      <c r="B437" s="53"/>
      <c r="C437" s="53"/>
      <c r="D437" s="4" t="s">
        <v>19</v>
      </c>
      <c r="E437" s="4" t="s">
        <v>26</v>
      </c>
      <c r="F437" s="35" t="s">
        <v>21</v>
      </c>
      <c r="G437" s="35">
        <v>100</v>
      </c>
      <c r="H437" s="1">
        <v>100</v>
      </c>
      <c r="I437" s="41">
        <f t="shared" si="69"/>
        <v>100</v>
      </c>
      <c r="J437" s="62"/>
      <c r="K437" s="40"/>
      <c r="L437" s="57"/>
      <c r="M437" s="62"/>
      <c r="N437" s="107"/>
      <c r="O437" s="45"/>
    </row>
    <row r="438" spans="1:15" ht="24" x14ac:dyDescent="0.25">
      <c r="A438" s="51" t="s">
        <v>62</v>
      </c>
      <c r="B438" s="44" t="s">
        <v>14</v>
      </c>
      <c r="C438" s="44" t="s">
        <v>15</v>
      </c>
      <c r="D438" s="4" t="s">
        <v>16</v>
      </c>
      <c r="E438" s="4" t="s">
        <v>17</v>
      </c>
      <c r="F438" s="35" t="s">
        <v>18</v>
      </c>
      <c r="G438" s="11">
        <v>41</v>
      </c>
      <c r="H438" s="1">
        <v>41</v>
      </c>
      <c r="I438" s="2">
        <f t="shared" si="69"/>
        <v>100</v>
      </c>
      <c r="J438" s="2">
        <f>I438</f>
        <v>100</v>
      </c>
      <c r="K438" s="41"/>
      <c r="L438" s="60" t="s">
        <v>67</v>
      </c>
      <c r="M438" s="60">
        <f>AVERAGE(J438:J458)</f>
        <v>100.1584751691488</v>
      </c>
      <c r="N438" s="45">
        <v>5</v>
      </c>
      <c r="O438" s="45" t="s">
        <v>71</v>
      </c>
    </row>
    <row r="439" spans="1:15" ht="36" x14ac:dyDescent="0.25">
      <c r="A439" s="52"/>
      <c r="B439" s="44"/>
      <c r="C439" s="44"/>
      <c r="D439" s="4" t="s">
        <v>19</v>
      </c>
      <c r="E439" s="4" t="s">
        <v>20</v>
      </c>
      <c r="F439" s="35" t="s">
        <v>21</v>
      </c>
      <c r="G439" s="39">
        <v>6.4</v>
      </c>
      <c r="H439" s="1">
        <v>6.4</v>
      </c>
      <c r="I439" s="2">
        <f t="shared" si="69"/>
        <v>100</v>
      </c>
      <c r="J439" s="72">
        <f>AVERAGE(I439:I444)</f>
        <v>99.166666666666671</v>
      </c>
      <c r="K439" s="41"/>
      <c r="L439" s="61"/>
      <c r="M439" s="61"/>
      <c r="N439" s="45"/>
      <c r="O439" s="45"/>
    </row>
    <row r="440" spans="1:15" ht="24" x14ac:dyDescent="0.25">
      <c r="A440" s="52"/>
      <c r="B440" s="44"/>
      <c r="C440" s="44"/>
      <c r="D440" s="4" t="s">
        <v>19</v>
      </c>
      <c r="E440" s="4" t="s">
        <v>22</v>
      </c>
      <c r="F440" s="35" t="s">
        <v>21</v>
      </c>
      <c r="G440" s="39">
        <v>0</v>
      </c>
      <c r="H440" s="1">
        <v>0</v>
      </c>
      <c r="I440" s="2">
        <f>IF(H440=0,100,IF(H440=10,90,IF(H440=25,75,IF(H440=45,55,IF(H440=70,30,IF(H440&gt;100,0,0))))))</f>
        <v>100</v>
      </c>
      <c r="J440" s="73"/>
      <c r="K440" s="41"/>
      <c r="L440" s="61"/>
      <c r="M440" s="61"/>
      <c r="N440" s="45"/>
      <c r="O440" s="45"/>
    </row>
    <row r="441" spans="1:15" ht="24" x14ac:dyDescent="0.25">
      <c r="A441" s="52"/>
      <c r="B441" s="44"/>
      <c r="C441" s="44"/>
      <c r="D441" s="4" t="s">
        <v>19</v>
      </c>
      <c r="E441" s="4" t="s">
        <v>23</v>
      </c>
      <c r="F441" s="35" t="s">
        <v>21</v>
      </c>
      <c r="G441" s="39">
        <v>100</v>
      </c>
      <c r="H441" s="1">
        <v>100</v>
      </c>
      <c r="I441" s="2">
        <f t="shared" ref="I441:I446" si="70">H441/G441*100</f>
        <v>100</v>
      </c>
      <c r="J441" s="73"/>
      <c r="K441" s="41"/>
      <c r="L441" s="61"/>
      <c r="M441" s="61"/>
      <c r="N441" s="45"/>
      <c r="O441" s="45"/>
    </row>
    <row r="442" spans="1:15" ht="24" x14ac:dyDescent="0.25">
      <c r="A442" s="52"/>
      <c r="B442" s="44"/>
      <c r="C442" s="44"/>
      <c r="D442" s="4" t="s">
        <v>19</v>
      </c>
      <c r="E442" s="4" t="s">
        <v>24</v>
      </c>
      <c r="F442" s="35" t="s">
        <v>21</v>
      </c>
      <c r="G442" s="39">
        <v>100</v>
      </c>
      <c r="H442" s="1">
        <v>100</v>
      </c>
      <c r="I442" s="2">
        <f t="shared" si="70"/>
        <v>100</v>
      </c>
      <c r="J442" s="73"/>
      <c r="K442" s="41"/>
      <c r="L442" s="61"/>
      <c r="M442" s="61"/>
      <c r="N442" s="45"/>
      <c r="O442" s="45"/>
    </row>
    <row r="443" spans="1:15" ht="48" x14ac:dyDescent="0.25">
      <c r="A443" s="52"/>
      <c r="B443" s="44"/>
      <c r="C443" s="44"/>
      <c r="D443" s="4" t="s">
        <v>19</v>
      </c>
      <c r="E443" s="4" t="s">
        <v>25</v>
      </c>
      <c r="F443" s="35" t="s">
        <v>21</v>
      </c>
      <c r="G443" s="39">
        <v>100</v>
      </c>
      <c r="H443" s="1">
        <v>100</v>
      </c>
      <c r="I443" s="2">
        <f t="shared" si="70"/>
        <v>100</v>
      </c>
      <c r="J443" s="73"/>
      <c r="K443" s="41"/>
      <c r="L443" s="61"/>
      <c r="M443" s="61"/>
      <c r="N443" s="45"/>
      <c r="O443" s="45"/>
    </row>
    <row r="444" spans="1:15" ht="204" x14ac:dyDescent="0.25">
      <c r="A444" s="52"/>
      <c r="B444" s="44"/>
      <c r="C444" s="44"/>
      <c r="D444" s="4" t="s">
        <v>19</v>
      </c>
      <c r="E444" s="4" t="s">
        <v>26</v>
      </c>
      <c r="F444" s="35" t="s">
        <v>21</v>
      </c>
      <c r="G444" s="39">
        <v>100</v>
      </c>
      <c r="H444" s="1">
        <v>95</v>
      </c>
      <c r="I444" s="2">
        <f t="shared" si="70"/>
        <v>95</v>
      </c>
      <c r="J444" s="74"/>
      <c r="K444" s="41" t="s">
        <v>157</v>
      </c>
      <c r="L444" s="62"/>
      <c r="M444" s="61"/>
      <c r="N444" s="45"/>
      <c r="O444" s="45"/>
    </row>
    <row r="445" spans="1:15" ht="24" x14ac:dyDescent="0.25">
      <c r="A445" s="52"/>
      <c r="B445" s="44" t="s">
        <v>27</v>
      </c>
      <c r="C445" s="44" t="s">
        <v>15</v>
      </c>
      <c r="D445" s="4" t="s">
        <v>16</v>
      </c>
      <c r="E445" s="4" t="s">
        <v>17</v>
      </c>
      <c r="F445" s="35" t="s">
        <v>18</v>
      </c>
      <c r="G445" s="11">
        <v>93</v>
      </c>
      <c r="H445" s="1">
        <v>96</v>
      </c>
      <c r="I445" s="2">
        <f t="shared" si="70"/>
        <v>103.2258064516129</v>
      </c>
      <c r="J445" s="2">
        <f>I445</f>
        <v>103.2258064516129</v>
      </c>
      <c r="K445" s="41"/>
      <c r="L445" s="60" t="s">
        <v>67</v>
      </c>
      <c r="M445" s="61"/>
      <c r="N445" s="45"/>
      <c r="O445" s="45"/>
    </row>
    <row r="446" spans="1:15" ht="36" x14ac:dyDescent="0.25">
      <c r="A446" s="52"/>
      <c r="B446" s="44"/>
      <c r="C446" s="44"/>
      <c r="D446" s="4" t="s">
        <v>19</v>
      </c>
      <c r="E446" s="4" t="s">
        <v>20</v>
      </c>
      <c r="F446" s="35" t="s">
        <v>21</v>
      </c>
      <c r="G446" s="39">
        <v>14.4</v>
      </c>
      <c r="H446" s="1">
        <v>15</v>
      </c>
      <c r="I446" s="2">
        <f t="shared" si="70"/>
        <v>104.16666666666667</v>
      </c>
      <c r="J446" s="72">
        <f>AVERAGE(I446:I451)</f>
        <v>99.861111111111128</v>
      </c>
      <c r="K446" s="41"/>
      <c r="L446" s="61"/>
      <c r="M446" s="61"/>
      <c r="N446" s="45"/>
      <c r="O446" s="45"/>
    </row>
    <row r="447" spans="1:15" ht="24" x14ac:dyDescent="0.25">
      <c r="A447" s="52"/>
      <c r="B447" s="44"/>
      <c r="C447" s="44"/>
      <c r="D447" s="4" t="s">
        <v>19</v>
      </c>
      <c r="E447" s="4" t="s">
        <v>22</v>
      </c>
      <c r="F447" s="35" t="s">
        <v>21</v>
      </c>
      <c r="G447" s="39">
        <v>0</v>
      </c>
      <c r="H447" s="1">
        <v>0</v>
      </c>
      <c r="I447" s="2">
        <f>IF(H447=0,100,IF(H447=10,90,IF(H447=25,75,IF(H447=45,55,IF(H447=70,30,IF(H447&gt;100,0,0))))))</f>
        <v>100</v>
      </c>
      <c r="J447" s="73"/>
      <c r="K447" s="41"/>
      <c r="L447" s="61"/>
      <c r="M447" s="61"/>
      <c r="N447" s="45"/>
      <c r="O447" s="45"/>
    </row>
    <row r="448" spans="1:15" ht="24" x14ac:dyDescent="0.25">
      <c r="A448" s="52"/>
      <c r="B448" s="44"/>
      <c r="C448" s="44"/>
      <c r="D448" s="4" t="s">
        <v>19</v>
      </c>
      <c r="E448" s="4" t="s">
        <v>23</v>
      </c>
      <c r="F448" s="35" t="s">
        <v>21</v>
      </c>
      <c r="G448" s="39">
        <v>100</v>
      </c>
      <c r="H448" s="1">
        <v>100</v>
      </c>
      <c r="I448" s="2">
        <f t="shared" ref="I448:I453" si="71">H448/G448*100</f>
        <v>100</v>
      </c>
      <c r="J448" s="73"/>
      <c r="K448" s="41"/>
      <c r="L448" s="61"/>
      <c r="M448" s="61"/>
      <c r="N448" s="45"/>
      <c r="O448" s="45"/>
    </row>
    <row r="449" spans="1:15" ht="24" x14ac:dyDescent="0.25">
      <c r="A449" s="52"/>
      <c r="B449" s="44"/>
      <c r="C449" s="44"/>
      <c r="D449" s="4" t="s">
        <v>19</v>
      </c>
      <c r="E449" s="4" t="s">
        <v>24</v>
      </c>
      <c r="F449" s="35" t="s">
        <v>21</v>
      </c>
      <c r="G449" s="39">
        <v>100</v>
      </c>
      <c r="H449" s="1">
        <v>100</v>
      </c>
      <c r="I449" s="2">
        <f t="shared" si="71"/>
        <v>100</v>
      </c>
      <c r="J449" s="73"/>
      <c r="K449" s="41"/>
      <c r="L449" s="61"/>
      <c r="M449" s="61"/>
      <c r="N449" s="45"/>
      <c r="O449" s="45"/>
    </row>
    <row r="450" spans="1:15" ht="48" x14ac:dyDescent="0.25">
      <c r="A450" s="52"/>
      <c r="B450" s="44"/>
      <c r="C450" s="44"/>
      <c r="D450" s="4" t="s">
        <v>19</v>
      </c>
      <c r="E450" s="4" t="s">
        <v>25</v>
      </c>
      <c r="F450" s="35" t="s">
        <v>21</v>
      </c>
      <c r="G450" s="39">
        <v>100</v>
      </c>
      <c r="H450" s="1">
        <v>100</v>
      </c>
      <c r="I450" s="2">
        <f t="shared" si="71"/>
        <v>100</v>
      </c>
      <c r="J450" s="73"/>
      <c r="K450" s="41"/>
      <c r="L450" s="61"/>
      <c r="M450" s="61"/>
      <c r="N450" s="45"/>
      <c r="O450" s="45"/>
    </row>
    <row r="451" spans="1:15" ht="204" x14ac:dyDescent="0.25">
      <c r="A451" s="52"/>
      <c r="B451" s="44"/>
      <c r="C451" s="44"/>
      <c r="D451" s="4" t="s">
        <v>19</v>
      </c>
      <c r="E451" s="4" t="s">
        <v>26</v>
      </c>
      <c r="F451" s="35" t="s">
        <v>21</v>
      </c>
      <c r="G451" s="39">
        <v>100</v>
      </c>
      <c r="H451" s="1">
        <v>95</v>
      </c>
      <c r="I451" s="2">
        <f t="shared" si="71"/>
        <v>95</v>
      </c>
      <c r="J451" s="74"/>
      <c r="K451" s="41" t="s">
        <v>157</v>
      </c>
      <c r="L451" s="62"/>
      <c r="M451" s="61"/>
      <c r="N451" s="45"/>
      <c r="O451" s="45"/>
    </row>
    <row r="452" spans="1:15" ht="24" x14ac:dyDescent="0.25">
      <c r="A452" s="52"/>
      <c r="B452" s="51" t="s">
        <v>28</v>
      </c>
      <c r="C452" s="51" t="s">
        <v>15</v>
      </c>
      <c r="D452" s="4" t="s">
        <v>16</v>
      </c>
      <c r="E452" s="4" t="s">
        <v>17</v>
      </c>
      <c r="F452" s="35" t="s">
        <v>18</v>
      </c>
      <c r="G452" s="11">
        <v>510</v>
      </c>
      <c r="H452" s="1">
        <v>504</v>
      </c>
      <c r="I452" s="2">
        <f t="shared" si="71"/>
        <v>98.82352941176471</v>
      </c>
      <c r="J452" s="2">
        <f>I452</f>
        <v>98.82352941176471</v>
      </c>
      <c r="K452" s="41"/>
      <c r="L452" s="60" t="s">
        <v>67</v>
      </c>
      <c r="M452" s="61"/>
      <c r="N452" s="45"/>
      <c r="O452" s="45"/>
    </row>
    <row r="453" spans="1:15" ht="36" x14ac:dyDescent="0.25">
      <c r="A453" s="52"/>
      <c r="B453" s="52"/>
      <c r="C453" s="52"/>
      <c r="D453" s="4" t="s">
        <v>19</v>
      </c>
      <c r="E453" s="4" t="s">
        <v>20</v>
      </c>
      <c r="F453" s="35" t="s">
        <v>21</v>
      </c>
      <c r="G453" s="39">
        <v>79.2</v>
      </c>
      <c r="H453" s="1">
        <v>78.599999999999994</v>
      </c>
      <c r="I453" s="2">
        <f t="shared" si="71"/>
        <v>99.242424242424235</v>
      </c>
      <c r="J453" s="72">
        <f>AVERAGE(I453:I458)</f>
        <v>99.87373737373737</v>
      </c>
      <c r="K453" s="41"/>
      <c r="L453" s="61"/>
      <c r="M453" s="61"/>
      <c r="N453" s="45"/>
      <c r="O453" s="45"/>
    </row>
    <row r="454" spans="1:15" ht="24" x14ac:dyDescent="0.25">
      <c r="A454" s="52"/>
      <c r="B454" s="52"/>
      <c r="C454" s="52"/>
      <c r="D454" s="4" t="s">
        <v>19</v>
      </c>
      <c r="E454" s="4" t="s">
        <v>22</v>
      </c>
      <c r="F454" s="35" t="s">
        <v>21</v>
      </c>
      <c r="G454" s="39">
        <v>0</v>
      </c>
      <c r="H454" s="1">
        <v>0</v>
      </c>
      <c r="I454" s="2">
        <f>IF(H454=0,100,IF(H454=10,90,IF(H454=25,75,IF(H454=45,55,IF(H454=70,30,IF(H454&gt;100,0,0))))))</f>
        <v>100</v>
      </c>
      <c r="J454" s="73"/>
      <c r="K454" s="41"/>
      <c r="L454" s="61"/>
      <c r="M454" s="61"/>
      <c r="N454" s="45"/>
      <c r="O454" s="45"/>
    </row>
    <row r="455" spans="1:15" ht="24" x14ac:dyDescent="0.25">
      <c r="A455" s="52"/>
      <c r="B455" s="52"/>
      <c r="C455" s="52"/>
      <c r="D455" s="4" t="s">
        <v>19</v>
      </c>
      <c r="E455" s="4" t="s">
        <v>23</v>
      </c>
      <c r="F455" s="35" t="s">
        <v>21</v>
      </c>
      <c r="G455" s="39">
        <v>100</v>
      </c>
      <c r="H455" s="1">
        <v>100</v>
      </c>
      <c r="I455" s="2">
        <f t="shared" ref="I455:I458" si="72">H455/G455*100</f>
        <v>100</v>
      </c>
      <c r="J455" s="73"/>
      <c r="K455" s="41"/>
      <c r="L455" s="61"/>
      <c r="M455" s="61"/>
      <c r="N455" s="45"/>
      <c r="O455" s="45"/>
    </row>
    <row r="456" spans="1:15" ht="24" x14ac:dyDescent="0.25">
      <c r="A456" s="52"/>
      <c r="B456" s="52"/>
      <c r="C456" s="52"/>
      <c r="D456" s="4" t="s">
        <v>19</v>
      </c>
      <c r="E456" s="4" t="s">
        <v>24</v>
      </c>
      <c r="F456" s="35" t="s">
        <v>21</v>
      </c>
      <c r="G456" s="39">
        <v>100</v>
      </c>
      <c r="H456" s="1">
        <v>100</v>
      </c>
      <c r="I456" s="2">
        <f t="shared" si="72"/>
        <v>100</v>
      </c>
      <c r="J456" s="73"/>
      <c r="K456" s="41"/>
      <c r="L456" s="61"/>
      <c r="M456" s="61"/>
      <c r="N456" s="45"/>
      <c r="O456" s="45"/>
    </row>
    <row r="457" spans="1:15" ht="48" x14ac:dyDescent="0.25">
      <c r="A457" s="52"/>
      <c r="B457" s="52"/>
      <c r="C457" s="52"/>
      <c r="D457" s="4" t="s">
        <v>19</v>
      </c>
      <c r="E457" s="4" t="s">
        <v>25</v>
      </c>
      <c r="F457" s="35" t="s">
        <v>21</v>
      </c>
      <c r="G457" s="39">
        <v>100</v>
      </c>
      <c r="H457" s="1">
        <v>100</v>
      </c>
      <c r="I457" s="2">
        <f t="shared" si="72"/>
        <v>100</v>
      </c>
      <c r="J457" s="73"/>
      <c r="K457" s="41"/>
      <c r="L457" s="61"/>
      <c r="M457" s="61"/>
      <c r="N457" s="45"/>
      <c r="O457" s="45"/>
    </row>
    <row r="458" spans="1:15" ht="204" x14ac:dyDescent="0.25">
      <c r="A458" s="53"/>
      <c r="B458" s="53"/>
      <c r="C458" s="53"/>
      <c r="D458" s="4" t="s">
        <v>19</v>
      </c>
      <c r="E458" s="4" t="s">
        <v>26</v>
      </c>
      <c r="F458" s="35" t="s">
        <v>21</v>
      </c>
      <c r="G458" s="39">
        <v>100</v>
      </c>
      <c r="H458" s="1">
        <v>100</v>
      </c>
      <c r="I458" s="2">
        <f t="shared" si="72"/>
        <v>100</v>
      </c>
      <c r="J458" s="74"/>
      <c r="K458" s="41"/>
      <c r="L458" s="62"/>
      <c r="M458" s="62"/>
      <c r="N458" s="45"/>
      <c r="O458" s="45"/>
    </row>
    <row r="459" spans="1:15" ht="24" x14ac:dyDescent="0.25">
      <c r="A459" s="51" t="s">
        <v>73</v>
      </c>
      <c r="B459" s="44" t="s">
        <v>14</v>
      </c>
      <c r="C459" s="44" t="s">
        <v>15</v>
      </c>
      <c r="D459" s="4" t="s">
        <v>16</v>
      </c>
      <c r="E459" s="4" t="s">
        <v>17</v>
      </c>
      <c r="F459" s="35" t="s">
        <v>18</v>
      </c>
      <c r="G459" s="21">
        <v>14</v>
      </c>
      <c r="H459" s="1">
        <v>14</v>
      </c>
      <c r="I459" s="41">
        <f t="shared" ref="I459:I460" si="73">H459/G459*100</f>
        <v>100</v>
      </c>
      <c r="J459" s="41">
        <f>I459</f>
        <v>100</v>
      </c>
      <c r="K459" s="41"/>
      <c r="L459" s="60" t="s">
        <v>67</v>
      </c>
      <c r="M459" s="60">
        <f>AVERAGE(J459:J479)</f>
        <v>98.222222222222229</v>
      </c>
      <c r="N459" s="45">
        <v>5</v>
      </c>
      <c r="O459" s="45" t="s">
        <v>71</v>
      </c>
    </row>
    <row r="460" spans="1:15" ht="36" x14ac:dyDescent="0.25">
      <c r="A460" s="52"/>
      <c r="B460" s="44"/>
      <c r="C460" s="44"/>
      <c r="D460" s="4" t="s">
        <v>19</v>
      </c>
      <c r="E460" s="4" t="s">
        <v>20</v>
      </c>
      <c r="F460" s="35" t="s">
        <v>21</v>
      </c>
      <c r="G460" s="41">
        <v>13.2</v>
      </c>
      <c r="H460" s="1">
        <v>13.2</v>
      </c>
      <c r="I460" s="41">
        <f t="shared" si="73"/>
        <v>100</v>
      </c>
      <c r="J460" s="60">
        <f>AVERAGE(I460:I465)</f>
        <v>97.666666666666671</v>
      </c>
      <c r="K460" s="41"/>
      <c r="L460" s="61"/>
      <c r="M460" s="61"/>
      <c r="N460" s="45"/>
      <c r="O460" s="45"/>
    </row>
    <row r="461" spans="1:15" ht="24" x14ac:dyDescent="0.25">
      <c r="A461" s="52"/>
      <c r="B461" s="44"/>
      <c r="C461" s="44"/>
      <c r="D461" s="4" t="s">
        <v>19</v>
      </c>
      <c r="E461" s="4" t="s">
        <v>22</v>
      </c>
      <c r="F461" s="35" t="s">
        <v>21</v>
      </c>
      <c r="G461" s="35">
        <v>0</v>
      </c>
      <c r="H461" s="1">
        <v>10</v>
      </c>
      <c r="I461" s="41">
        <f>IF(H461=0,100,IF(H461=10,90,IF(H461=25,75,IF(H461=45,55,IF(H461=70,30,IF(H461&gt;100,0,0))))))</f>
        <v>90</v>
      </c>
      <c r="J461" s="61"/>
      <c r="K461" s="41"/>
      <c r="L461" s="61"/>
      <c r="M461" s="61"/>
      <c r="N461" s="45"/>
      <c r="O461" s="45"/>
    </row>
    <row r="462" spans="1:15" ht="24" x14ac:dyDescent="0.25">
      <c r="A462" s="52"/>
      <c r="B462" s="44"/>
      <c r="C462" s="44"/>
      <c r="D462" s="4" t="s">
        <v>19</v>
      </c>
      <c r="E462" s="4" t="s">
        <v>23</v>
      </c>
      <c r="F462" s="35" t="s">
        <v>21</v>
      </c>
      <c r="G462" s="35">
        <v>100</v>
      </c>
      <c r="H462" s="1">
        <v>100</v>
      </c>
      <c r="I462" s="41">
        <f t="shared" ref="I462:I467" si="74">H462/G462*100</f>
        <v>100</v>
      </c>
      <c r="J462" s="61"/>
      <c r="K462" s="41"/>
      <c r="L462" s="61"/>
      <c r="M462" s="61"/>
      <c r="N462" s="45"/>
      <c r="O462" s="45"/>
    </row>
    <row r="463" spans="1:15" ht="24" x14ac:dyDescent="0.25">
      <c r="A463" s="52"/>
      <c r="B463" s="44"/>
      <c r="C463" s="44"/>
      <c r="D463" s="4" t="s">
        <v>19</v>
      </c>
      <c r="E463" s="4" t="s">
        <v>24</v>
      </c>
      <c r="F463" s="35" t="s">
        <v>21</v>
      </c>
      <c r="G463" s="35">
        <v>100</v>
      </c>
      <c r="H463" s="1">
        <v>96</v>
      </c>
      <c r="I463" s="41">
        <f t="shared" si="74"/>
        <v>96</v>
      </c>
      <c r="J463" s="61"/>
      <c r="K463" s="14" t="s">
        <v>151</v>
      </c>
      <c r="L463" s="61"/>
      <c r="M463" s="61"/>
      <c r="N463" s="45"/>
      <c r="O463" s="45"/>
    </row>
    <row r="464" spans="1:15" ht="48" x14ac:dyDescent="0.25">
      <c r="A464" s="52"/>
      <c r="B464" s="44"/>
      <c r="C464" s="44"/>
      <c r="D464" s="4" t="s">
        <v>19</v>
      </c>
      <c r="E464" s="4" t="s">
        <v>25</v>
      </c>
      <c r="F464" s="35" t="s">
        <v>21</v>
      </c>
      <c r="G464" s="35">
        <v>100</v>
      </c>
      <c r="H464" s="1">
        <v>100</v>
      </c>
      <c r="I464" s="41">
        <f t="shared" si="74"/>
        <v>100</v>
      </c>
      <c r="J464" s="61"/>
      <c r="K464" s="41"/>
      <c r="L464" s="61"/>
      <c r="M464" s="61"/>
      <c r="N464" s="45"/>
      <c r="O464" s="45"/>
    </row>
    <row r="465" spans="1:15" ht="204" x14ac:dyDescent="0.25">
      <c r="A465" s="52"/>
      <c r="B465" s="44"/>
      <c r="C465" s="44"/>
      <c r="D465" s="4" t="s">
        <v>19</v>
      </c>
      <c r="E465" s="4" t="s">
        <v>26</v>
      </c>
      <c r="F465" s="35" t="s">
        <v>21</v>
      </c>
      <c r="G465" s="35">
        <v>100</v>
      </c>
      <c r="H465" s="1">
        <v>100</v>
      </c>
      <c r="I465" s="41">
        <f t="shared" si="74"/>
        <v>100</v>
      </c>
      <c r="J465" s="62"/>
      <c r="K465" s="41"/>
      <c r="L465" s="62"/>
      <c r="M465" s="61"/>
      <c r="N465" s="45"/>
      <c r="O465" s="45"/>
    </row>
    <row r="466" spans="1:15" ht="24" x14ac:dyDescent="0.25">
      <c r="A466" s="52"/>
      <c r="B466" s="44" t="s">
        <v>27</v>
      </c>
      <c r="C466" s="44" t="s">
        <v>15</v>
      </c>
      <c r="D466" s="4" t="s">
        <v>16</v>
      </c>
      <c r="E466" s="4" t="s">
        <v>17</v>
      </c>
      <c r="F466" s="35" t="s">
        <v>18</v>
      </c>
      <c r="G466" s="21">
        <v>88</v>
      </c>
      <c r="H466" s="1">
        <v>88</v>
      </c>
      <c r="I466" s="41">
        <f t="shared" si="74"/>
        <v>100</v>
      </c>
      <c r="J466" s="41">
        <f>I466</f>
        <v>100</v>
      </c>
      <c r="K466" s="41"/>
      <c r="L466" s="60" t="s">
        <v>67</v>
      </c>
      <c r="M466" s="61"/>
      <c r="N466" s="45"/>
      <c r="O466" s="45"/>
    </row>
    <row r="467" spans="1:15" ht="36" x14ac:dyDescent="0.25">
      <c r="A467" s="52"/>
      <c r="B467" s="44"/>
      <c r="C467" s="44"/>
      <c r="D467" s="4" t="s">
        <v>19</v>
      </c>
      <c r="E467" s="4" t="s">
        <v>20</v>
      </c>
      <c r="F467" s="35" t="s">
        <v>21</v>
      </c>
      <c r="G467" s="35">
        <v>83</v>
      </c>
      <c r="H467" s="1">
        <v>83</v>
      </c>
      <c r="I467" s="41">
        <f t="shared" si="74"/>
        <v>100</v>
      </c>
      <c r="J467" s="60">
        <f>AVERAGE(I467:I472)</f>
        <v>100</v>
      </c>
      <c r="K467" s="41"/>
      <c r="L467" s="61"/>
      <c r="M467" s="61"/>
      <c r="N467" s="45"/>
      <c r="O467" s="45"/>
    </row>
    <row r="468" spans="1:15" ht="24" x14ac:dyDescent="0.25">
      <c r="A468" s="52"/>
      <c r="B468" s="44"/>
      <c r="C468" s="44"/>
      <c r="D468" s="4" t="s">
        <v>19</v>
      </c>
      <c r="E468" s="4" t="s">
        <v>22</v>
      </c>
      <c r="F468" s="35" t="s">
        <v>21</v>
      </c>
      <c r="G468" s="35">
        <v>0</v>
      </c>
      <c r="H468" s="1">
        <v>0</v>
      </c>
      <c r="I468" s="41">
        <f>IF(H468=0,100,IF(H468=10,90,IF(H468=25,75,IF(H468=45,55,IF(H468=70,30,IF(H468&gt;100,0,0))))))</f>
        <v>100</v>
      </c>
      <c r="J468" s="61"/>
      <c r="K468" s="41"/>
      <c r="L468" s="61"/>
      <c r="M468" s="61"/>
      <c r="N468" s="45"/>
      <c r="O468" s="45"/>
    </row>
    <row r="469" spans="1:15" ht="24" x14ac:dyDescent="0.25">
      <c r="A469" s="52"/>
      <c r="B469" s="44"/>
      <c r="C469" s="44"/>
      <c r="D469" s="4" t="s">
        <v>19</v>
      </c>
      <c r="E469" s="4" t="s">
        <v>23</v>
      </c>
      <c r="F469" s="35" t="s">
        <v>21</v>
      </c>
      <c r="G469" s="35">
        <v>100</v>
      </c>
      <c r="H469" s="1">
        <v>100</v>
      </c>
      <c r="I469" s="41">
        <f t="shared" ref="I469:I474" si="75">H469/G469*100</f>
        <v>100</v>
      </c>
      <c r="J469" s="61"/>
      <c r="K469" s="41"/>
      <c r="L469" s="61"/>
      <c r="M469" s="61"/>
      <c r="N469" s="45"/>
      <c r="O469" s="45"/>
    </row>
    <row r="470" spans="1:15" ht="24" x14ac:dyDescent="0.25">
      <c r="A470" s="52"/>
      <c r="B470" s="44"/>
      <c r="C470" s="44"/>
      <c r="D470" s="4" t="s">
        <v>19</v>
      </c>
      <c r="E470" s="4" t="s">
        <v>24</v>
      </c>
      <c r="F470" s="35" t="s">
        <v>21</v>
      </c>
      <c r="G470" s="35">
        <v>100</v>
      </c>
      <c r="H470" s="1">
        <v>100</v>
      </c>
      <c r="I470" s="41">
        <f t="shared" si="75"/>
        <v>100</v>
      </c>
      <c r="J470" s="61"/>
      <c r="K470" s="41"/>
      <c r="L470" s="61"/>
      <c r="M470" s="61"/>
      <c r="N470" s="45"/>
      <c r="O470" s="45"/>
    </row>
    <row r="471" spans="1:15" ht="48" x14ac:dyDescent="0.25">
      <c r="A471" s="52"/>
      <c r="B471" s="44"/>
      <c r="C471" s="44"/>
      <c r="D471" s="4" t="s">
        <v>19</v>
      </c>
      <c r="E471" s="4" t="s">
        <v>25</v>
      </c>
      <c r="F471" s="35" t="s">
        <v>21</v>
      </c>
      <c r="G471" s="35">
        <v>100</v>
      </c>
      <c r="H471" s="1">
        <v>100</v>
      </c>
      <c r="I471" s="41">
        <f t="shared" si="75"/>
        <v>100</v>
      </c>
      <c r="J471" s="61"/>
      <c r="K471" s="41"/>
      <c r="L471" s="61"/>
      <c r="M471" s="61"/>
      <c r="N471" s="45"/>
      <c r="O471" s="45"/>
    </row>
    <row r="472" spans="1:15" ht="204" x14ac:dyDescent="0.25">
      <c r="A472" s="52"/>
      <c r="B472" s="44"/>
      <c r="C472" s="44"/>
      <c r="D472" s="4" t="s">
        <v>19</v>
      </c>
      <c r="E472" s="4" t="s">
        <v>26</v>
      </c>
      <c r="F472" s="35" t="s">
        <v>21</v>
      </c>
      <c r="G472" s="35">
        <v>100</v>
      </c>
      <c r="H472" s="1">
        <v>100</v>
      </c>
      <c r="I472" s="41">
        <f t="shared" si="75"/>
        <v>100</v>
      </c>
      <c r="J472" s="62"/>
      <c r="K472" s="41"/>
      <c r="L472" s="62"/>
      <c r="M472" s="61"/>
      <c r="N472" s="45"/>
      <c r="O472" s="45"/>
    </row>
    <row r="473" spans="1:15" ht="24" x14ac:dyDescent="0.25">
      <c r="A473" s="52"/>
      <c r="B473" s="51" t="s">
        <v>28</v>
      </c>
      <c r="C473" s="51" t="s">
        <v>15</v>
      </c>
      <c r="D473" s="4" t="s">
        <v>16</v>
      </c>
      <c r="E473" s="4" t="s">
        <v>17</v>
      </c>
      <c r="F473" s="35" t="s">
        <v>18</v>
      </c>
      <c r="G473" s="21">
        <v>4</v>
      </c>
      <c r="H473" s="1">
        <v>4</v>
      </c>
      <c r="I473" s="41">
        <f t="shared" si="75"/>
        <v>100</v>
      </c>
      <c r="J473" s="41">
        <f>I473</f>
        <v>100</v>
      </c>
      <c r="K473" s="41"/>
      <c r="L473" s="60" t="s">
        <v>67</v>
      </c>
      <c r="M473" s="61"/>
      <c r="N473" s="45"/>
      <c r="O473" s="45"/>
    </row>
    <row r="474" spans="1:15" ht="36" x14ac:dyDescent="0.25">
      <c r="A474" s="52"/>
      <c r="B474" s="52"/>
      <c r="C474" s="52"/>
      <c r="D474" s="4" t="s">
        <v>19</v>
      </c>
      <c r="E474" s="4" t="s">
        <v>20</v>
      </c>
      <c r="F474" s="35" t="s">
        <v>21</v>
      </c>
      <c r="G474" s="41">
        <v>3.8</v>
      </c>
      <c r="H474" s="1">
        <v>3.8</v>
      </c>
      <c r="I474" s="41">
        <f t="shared" si="75"/>
        <v>100</v>
      </c>
      <c r="J474" s="60">
        <f>AVERAGE(I474:I479)</f>
        <v>91.666666666666671</v>
      </c>
      <c r="K474" s="41"/>
      <c r="L474" s="61"/>
      <c r="M474" s="61"/>
      <c r="N474" s="45"/>
      <c r="O474" s="45"/>
    </row>
    <row r="475" spans="1:15" ht="24" x14ac:dyDescent="0.25">
      <c r="A475" s="52"/>
      <c r="B475" s="52"/>
      <c r="C475" s="52"/>
      <c r="D475" s="4" t="s">
        <v>19</v>
      </c>
      <c r="E475" s="4" t="s">
        <v>22</v>
      </c>
      <c r="F475" s="35" t="s">
        <v>21</v>
      </c>
      <c r="G475" s="35">
        <v>0</v>
      </c>
      <c r="H475" s="1">
        <v>0</v>
      </c>
      <c r="I475" s="41">
        <f>IF(H475=0,100,IF(H475=10,90,IF(H475=25,75,IF(H475=45,55,IF(H475=70,30,IF(H475&gt;100,0,0))))))</f>
        <v>100</v>
      </c>
      <c r="J475" s="61"/>
      <c r="K475" s="41"/>
      <c r="L475" s="61"/>
      <c r="M475" s="61"/>
      <c r="N475" s="45"/>
      <c r="O475" s="45"/>
    </row>
    <row r="476" spans="1:15" ht="24" x14ac:dyDescent="0.25">
      <c r="A476" s="52"/>
      <c r="B476" s="52"/>
      <c r="C476" s="52"/>
      <c r="D476" s="4" t="s">
        <v>19</v>
      </c>
      <c r="E476" s="4" t="s">
        <v>23</v>
      </c>
      <c r="F476" s="35" t="s">
        <v>21</v>
      </c>
      <c r="G476" s="35">
        <v>100</v>
      </c>
      <c r="H476" s="1">
        <v>100</v>
      </c>
      <c r="I476" s="41">
        <f t="shared" ref="I476:I479" si="76">H476/G476*100</f>
        <v>100</v>
      </c>
      <c r="J476" s="61"/>
      <c r="K476" s="41"/>
      <c r="L476" s="61"/>
      <c r="M476" s="61"/>
      <c r="N476" s="45"/>
      <c r="O476" s="45"/>
    </row>
    <row r="477" spans="1:15" ht="24" x14ac:dyDescent="0.25">
      <c r="A477" s="52"/>
      <c r="B477" s="52"/>
      <c r="C477" s="52"/>
      <c r="D477" s="4" t="s">
        <v>19</v>
      </c>
      <c r="E477" s="4" t="s">
        <v>24</v>
      </c>
      <c r="F477" s="35" t="s">
        <v>21</v>
      </c>
      <c r="G477" s="35">
        <v>100</v>
      </c>
      <c r="H477" s="1">
        <v>50</v>
      </c>
      <c r="I477" s="41">
        <f t="shared" si="76"/>
        <v>50</v>
      </c>
      <c r="J477" s="61"/>
      <c r="K477" s="14" t="s">
        <v>151</v>
      </c>
      <c r="L477" s="61"/>
      <c r="M477" s="61"/>
      <c r="N477" s="45"/>
      <c r="O477" s="45"/>
    </row>
    <row r="478" spans="1:15" ht="48" x14ac:dyDescent="0.25">
      <c r="A478" s="52"/>
      <c r="B478" s="52"/>
      <c r="C478" s="52"/>
      <c r="D478" s="4" t="s">
        <v>19</v>
      </c>
      <c r="E478" s="4" t="s">
        <v>25</v>
      </c>
      <c r="F478" s="35" t="s">
        <v>21</v>
      </c>
      <c r="G478" s="35">
        <v>100</v>
      </c>
      <c r="H478" s="1">
        <v>100</v>
      </c>
      <c r="I478" s="41">
        <f t="shared" si="76"/>
        <v>100</v>
      </c>
      <c r="J478" s="61"/>
      <c r="K478" s="41"/>
      <c r="L478" s="61"/>
      <c r="M478" s="61"/>
      <c r="N478" s="45"/>
      <c r="O478" s="45"/>
    </row>
    <row r="479" spans="1:15" ht="204" x14ac:dyDescent="0.25">
      <c r="A479" s="53"/>
      <c r="B479" s="53"/>
      <c r="C479" s="53"/>
      <c r="D479" s="4" t="s">
        <v>19</v>
      </c>
      <c r="E479" s="4" t="s">
        <v>26</v>
      </c>
      <c r="F479" s="35" t="s">
        <v>21</v>
      </c>
      <c r="G479" s="35">
        <v>100</v>
      </c>
      <c r="H479" s="1">
        <v>100</v>
      </c>
      <c r="I479" s="41">
        <f t="shared" si="76"/>
        <v>100</v>
      </c>
      <c r="J479" s="62"/>
      <c r="K479" s="41"/>
      <c r="L479" s="62"/>
      <c r="M479" s="62"/>
      <c r="N479" s="45"/>
      <c r="O479" s="45"/>
    </row>
    <row r="480" spans="1:15" ht="24" customHeight="1" x14ac:dyDescent="0.25">
      <c r="A480" s="51" t="s">
        <v>41</v>
      </c>
      <c r="B480" s="44" t="s">
        <v>14</v>
      </c>
      <c r="C480" s="44" t="s">
        <v>15</v>
      </c>
      <c r="D480" s="4" t="s">
        <v>16</v>
      </c>
      <c r="E480" s="4" t="s">
        <v>17</v>
      </c>
      <c r="F480" s="35" t="s">
        <v>18</v>
      </c>
      <c r="G480" s="22">
        <v>15</v>
      </c>
      <c r="H480" s="23">
        <v>15</v>
      </c>
      <c r="I480" s="42">
        <f>H480/G480*100</f>
        <v>100</v>
      </c>
      <c r="J480" s="42">
        <f>I480</f>
        <v>100</v>
      </c>
      <c r="K480" s="24"/>
      <c r="L480" s="25"/>
      <c r="M480" s="69">
        <f>AVERAGE(J480:J500)</f>
        <v>99.971172875535885</v>
      </c>
      <c r="N480" s="79">
        <v>5</v>
      </c>
      <c r="O480" s="45" t="s">
        <v>71</v>
      </c>
    </row>
    <row r="481" spans="1:15" ht="36" x14ac:dyDescent="0.25">
      <c r="A481" s="52"/>
      <c r="B481" s="44"/>
      <c r="C481" s="44"/>
      <c r="D481" s="4" t="s">
        <v>19</v>
      </c>
      <c r="E481" s="4" t="s">
        <v>20</v>
      </c>
      <c r="F481" s="35" t="s">
        <v>21</v>
      </c>
      <c r="G481" s="26">
        <v>4</v>
      </c>
      <c r="H481" s="23">
        <v>3.9</v>
      </c>
      <c r="I481" s="42">
        <f>H481/G481*100</f>
        <v>97.5</v>
      </c>
      <c r="J481" s="75">
        <f>AVERAGE(I481:I486)</f>
        <v>98.633333333333326</v>
      </c>
      <c r="K481" s="24"/>
      <c r="L481" s="25"/>
      <c r="M481" s="70"/>
      <c r="N481" s="80"/>
      <c r="O481" s="45"/>
    </row>
    <row r="482" spans="1:15" ht="24" x14ac:dyDescent="0.25">
      <c r="A482" s="52"/>
      <c r="B482" s="44"/>
      <c r="C482" s="44"/>
      <c r="D482" s="4" t="s">
        <v>19</v>
      </c>
      <c r="E482" s="4" t="s">
        <v>22</v>
      </c>
      <c r="F482" s="35" t="s">
        <v>21</v>
      </c>
      <c r="G482" s="26">
        <v>0</v>
      </c>
      <c r="H482" s="23">
        <v>0</v>
      </c>
      <c r="I482" s="42">
        <f>IF(H482=0, 100, IF(H482=10, 90, IF(H482=25, 75, IF(H482=45, 55, IF(H482=70, 30, IF(H482&gt;100, 0, 0))))))</f>
        <v>100</v>
      </c>
      <c r="J482" s="70"/>
      <c r="K482" s="24"/>
      <c r="L482" s="25"/>
      <c r="M482" s="70"/>
      <c r="N482" s="80"/>
      <c r="O482" s="45"/>
    </row>
    <row r="483" spans="1:15" ht="24" x14ac:dyDescent="0.25">
      <c r="A483" s="52"/>
      <c r="B483" s="44"/>
      <c r="C483" s="44"/>
      <c r="D483" s="4" t="s">
        <v>19</v>
      </c>
      <c r="E483" s="4" t="s">
        <v>23</v>
      </c>
      <c r="F483" s="35" t="s">
        <v>21</v>
      </c>
      <c r="G483" s="26">
        <v>100</v>
      </c>
      <c r="H483" s="23">
        <v>100</v>
      </c>
      <c r="I483" s="42">
        <f t="shared" ref="I483:I488" si="77">H483/G483*100</f>
        <v>100</v>
      </c>
      <c r="J483" s="70"/>
      <c r="K483" s="24"/>
      <c r="L483" s="25"/>
      <c r="M483" s="70"/>
      <c r="N483" s="80"/>
      <c r="O483" s="45"/>
    </row>
    <row r="484" spans="1:15" ht="24" x14ac:dyDescent="0.25">
      <c r="A484" s="52"/>
      <c r="B484" s="44"/>
      <c r="C484" s="44"/>
      <c r="D484" s="4" t="s">
        <v>19</v>
      </c>
      <c r="E484" s="4" t="s">
        <v>24</v>
      </c>
      <c r="F484" s="35" t="s">
        <v>21</v>
      </c>
      <c r="G484" s="26">
        <v>100</v>
      </c>
      <c r="H484" s="23">
        <v>94.3</v>
      </c>
      <c r="I484" s="42">
        <f t="shared" si="77"/>
        <v>94.3</v>
      </c>
      <c r="J484" s="70"/>
      <c r="K484" s="14" t="s">
        <v>151</v>
      </c>
      <c r="L484" s="25"/>
      <c r="M484" s="70"/>
      <c r="N484" s="80"/>
      <c r="O484" s="45"/>
    </row>
    <row r="485" spans="1:15" ht="48" x14ac:dyDescent="0.25">
      <c r="A485" s="52"/>
      <c r="B485" s="44"/>
      <c r="C485" s="44"/>
      <c r="D485" s="4" t="s">
        <v>19</v>
      </c>
      <c r="E485" s="4" t="s">
        <v>25</v>
      </c>
      <c r="F485" s="35" t="s">
        <v>21</v>
      </c>
      <c r="G485" s="26">
        <v>100</v>
      </c>
      <c r="H485" s="23">
        <v>100</v>
      </c>
      <c r="I485" s="42">
        <f t="shared" si="77"/>
        <v>100</v>
      </c>
      <c r="J485" s="70"/>
      <c r="K485" s="24"/>
      <c r="L485" s="25"/>
      <c r="M485" s="70"/>
      <c r="N485" s="80"/>
      <c r="O485" s="45"/>
    </row>
    <row r="486" spans="1:15" ht="204" x14ac:dyDescent="0.25">
      <c r="A486" s="52"/>
      <c r="B486" s="44"/>
      <c r="C486" s="44"/>
      <c r="D486" s="4" t="s">
        <v>19</v>
      </c>
      <c r="E486" s="4" t="s">
        <v>26</v>
      </c>
      <c r="F486" s="35" t="s">
        <v>21</v>
      </c>
      <c r="G486" s="26">
        <v>100</v>
      </c>
      <c r="H486" s="23">
        <v>100</v>
      </c>
      <c r="I486" s="42">
        <f t="shared" si="77"/>
        <v>100</v>
      </c>
      <c r="J486" s="76"/>
      <c r="K486" s="24"/>
      <c r="L486" s="25"/>
      <c r="M486" s="70"/>
      <c r="N486" s="80"/>
      <c r="O486" s="45"/>
    </row>
    <row r="487" spans="1:15" ht="24" customHeight="1" x14ac:dyDescent="0.25">
      <c r="A487" s="52"/>
      <c r="B487" s="44" t="s">
        <v>27</v>
      </c>
      <c r="C487" s="44" t="s">
        <v>15</v>
      </c>
      <c r="D487" s="4" t="s">
        <v>16</v>
      </c>
      <c r="E487" s="4" t="s">
        <v>17</v>
      </c>
      <c r="F487" s="35" t="s">
        <v>18</v>
      </c>
      <c r="G487" s="22">
        <v>48</v>
      </c>
      <c r="H487" s="23">
        <v>48</v>
      </c>
      <c r="I487" s="42">
        <f t="shared" si="77"/>
        <v>100</v>
      </c>
      <c r="J487" s="42">
        <f>I487</f>
        <v>100</v>
      </c>
      <c r="K487" s="24"/>
      <c r="L487" s="25"/>
      <c r="M487" s="70"/>
      <c r="N487" s="80"/>
      <c r="O487" s="45"/>
    </row>
    <row r="488" spans="1:15" ht="36" x14ac:dyDescent="0.25">
      <c r="A488" s="52"/>
      <c r="B488" s="44"/>
      <c r="C488" s="44"/>
      <c r="D488" s="4" t="s">
        <v>19</v>
      </c>
      <c r="E488" s="4" t="s">
        <v>20</v>
      </c>
      <c r="F488" s="35" t="s">
        <v>21</v>
      </c>
      <c r="G488" s="26">
        <v>12.8</v>
      </c>
      <c r="H488" s="23">
        <v>12.4</v>
      </c>
      <c r="I488" s="42">
        <f t="shared" si="77"/>
        <v>96.875</v>
      </c>
      <c r="J488" s="75">
        <f>AVERAGE(I488:I493)</f>
        <v>98.529166666666654</v>
      </c>
      <c r="K488" s="24"/>
      <c r="L488" s="25"/>
      <c r="M488" s="70"/>
      <c r="N488" s="80"/>
      <c r="O488" s="45"/>
    </row>
    <row r="489" spans="1:15" ht="24" x14ac:dyDescent="0.25">
      <c r="A489" s="52"/>
      <c r="B489" s="44"/>
      <c r="C489" s="44"/>
      <c r="D489" s="4" t="s">
        <v>19</v>
      </c>
      <c r="E489" s="4" t="s">
        <v>22</v>
      </c>
      <c r="F489" s="35" t="s">
        <v>21</v>
      </c>
      <c r="G489" s="26">
        <v>0</v>
      </c>
      <c r="H489" s="23">
        <v>0</v>
      </c>
      <c r="I489" s="42">
        <f>IF(H489=0, 100, IF(H489=10, 90, IF(H489=25, 75, IF(H489=45, 55, IF(H489=70, 30, IF(H489&gt;100, 0, 0))))))</f>
        <v>100</v>
      </c>
      <c r="J489" s="70"/>
      <c r="K489" s="24"/>
      <c r="L489" s="25"/>
      <c r="M489" s="70"/>
      <c r="N489" s="80"/>
      <c r="O489" s="45"/>
    </row>
    <row r="490" spans="1:15" ht="24" x14ac:dyDescent="0.25">
      <c r="A490" s="52"/>
      <c r="B490" s="44"/>
      <c r="C490" s="44"/>
      <c r="D490" s="4" t="s">
        <v>19</v>
      </c>
      <c r="E490" s="4" t="s">
        <v>23</v>
      </c>
      <c r="F490" s="35" t="s">
        <v>21</v>
      </c>
      <c r="G490" s="26">
        <v>100</v>
      </c>
      <c r="H490" s="23">
        <v>100</v>
      </c>
      <c r="I490" s="42">
        <f t="shared" ref="I490:I495" si="78">H490/G490*100</f>
        <v>100</v>
      </c>
      <c r="J490" s="70"/>
      <c r="K490" s="24"/>
      <c r="L490" s="25"/>
      <c r="M490" s="70"/>
      <c r="N490" s="80"/>
      <c r="O490" s="45"/>
    </row>
    <row r="491" spans="1:15" ht="24" x14ac:dyDescent="0.25">
      <c r="A491" s="52"/>
      <c r="B491" s="44"/>
      <c r="C491" s="44"/>
      <c r="D491" s="4" t="s">
        <v>19</v>
      </c>
      <c r="E491" s="4" t="s">
        <v>24</v>
      </c>
      <c r="F491" s="35" t="s">
        <v>21</v>
      </c>
      <c r="G491" s="26">
        <v>100</v>
      </c>
      <c r="H491" s="23">
        <v>94.3</v>
      </c>
      <c r="I491" s="42">
        <f t="shared" si="78"/>
        <v>94.3</v>
      </c>
      <c r="J491" s="70"/>
      <c r="K491" s="14" t="s">
        <v>151</v>
      </c>
      <c r="L491" s="25"/>
      <c r="M491" s="70"/>
      <c r="N491" s="80"/>
      <c r="O491" s="45"/>
    </row>
    <row r="492" spans="1:15" ht="48" x14ac:dyDescent="0.25">
      <c r="A492" s="52"/>
      <c r="B492" s="44"/>
      <c r="C492" s="44"/>
      <c r="D492" s="4" t="s">
        <v>19</v>
      </c>
      <c r="E492" s="4" t="s">
        <v>25</v>
      </c>
      <c r="F492" s="35" t="s">
        <v>21</v>
      </c>
      <c r="G492" s="26">
        <v>100</v>
      </c>
      <c r="H492" s="23">
        <v>100</v>
      </c>
      <c r="I492" s="42">
        <f t="shared" si="78"/>
        <v>100</v>
      </c>
      <c r="J492" s="70"/>
      <c r="K492" s="24"/>
      <c r="L492" s="25"/>
      <c r="M492" s="70"/>
      <c r="N492" s="80"/>
      <c r="O492" s="45"/>
    </row>
    <row r="493" spans="1:15" ht="204" x14ac:dyDescent="0.25">
      <c r="A493" s="52"/>
      <c r="B493" s="44"/>
      <c r="C493" s="44"/>
      <c r="D493" s="4" t="s">
        <v>19</v>
      </c>
      <c r="E493" s="4" t="s">
        <v>26</v>
      </c>
      <c r="F493" s="35" t="s">
        <v>21</v>
      </c>
      <c r="G493" s="26">
        <v>100</v>
      </c>
      <c r="H493" s="23">
        <v>100</v>
      </c>
      <c r="I493" s="42">
        <f t="shared" si="78"/>
        <v>100</v>
      </c>
      <c r="J493" s="76"/>
      <c r="K493" s="24"/>
      <c r="L493" s="25"/>
      <c r="M493" s="70"/>
      <c r="N493" s="80"/>
      <c r="O493" s="45"/>
    </row>
    <row r="494" spans="1:15" ht="24" customHeight="1" x14ac:dyDescent="0.25">
      <c r="A494" s="52"/>
      <c r="B494" s="51" t="s">
        <v>28</v>
      </c>
      <c r="C494" s="51" t="s">
        <v>15</v>
      </c>
      <c r="D494" s="4" t="s">
        <v>16</v>
      </c>
      <c r="E494" s="4" t="s">
        <v>17</v>
      </c>
      <c r="F494" s="35" t="s">
        <v>18</v>
      </c>
      <c r="G494" s="22">
        <v>313</v>
      </c>
      <c r="H494" s="23">
        <v>324</v>
      </c>
      <c r="I494" s="42">
        <f t="shared" si="78"/>
        <v>103.5143769968051</v>
      </c>
      <c r="J494" s="42">
        <f>I494</f>
        <v>103.5143769968051</v>
      </c>
      <c r="K494" s="24"/>
      <c r="L494" s="25"/>
      <c r="M494" s="70"/>
      <c r="N494" s="80"/>
      <c r="O494" s="45"/>
    </row>
    <row r="495" spans="1:15" ht="36" x14ac:dyDescent="0.25">
      <c r="A495" s="52"/>
      <c r="B495" s="52"/>
      <c r="C495" s="52"/>
      <c r="D495" s="4" t="s">
        <v>19</v>
      </c>
      <c r="E495" s="4" t="s">
        <v>20</v>
      </c>
      <c r="F495" s="35" t="s">
        <v>21</v>
      </c>
      <c r="G495" s="26">
        <v>83.2</v>
      </c>
      <c r="H495" s="23">
        <v>83.7</v>
      </c>
      <c r="I495" s="42">
        <f t="shared" si="78"/>
        <v>100.60096153846155</v>
      </c>
      <c r="J495" s="75">
        <f>AVERAGE(I495:I500)</f>
        <v>99.150160256410274</v>
      </c>
      <c r="K495" s="24"/>
      <c r="L495" s="25"/>
      <c r="M495" s="70"/>
      <c r="N495" s="80"/>
      <c r="O495" s="45"/>
    </row>
    <row r="496" spans="1:15" ht="24" x14ac:dyDescent="0.25">
      <c r="A496" s="52"/>
      <c r="B496" s="52"/>
      <c r="C496" s="52"/>
      <c r="D496" s="4" t="s">
        <v>19</v>
      </c>
      <c r="E496" s="4" t="s">
        <v>22</v>
      </c>
      <c r="F496" s="35" t="s">
        <v>21</v>
      </c>
      <c r="G496" s="26">
        <v>0</v>
      </c>
      <c r="H496" s="23">
        <v>0</v>
      </c>
      <c r="I496" s="42">
        <f>IF(H496=0, 100, IF(H496=10, 90, IF(H496=25, 75, IF(H496=45, 55, IF(H496=70, 30, IF(H496&gt;100, 0, 0))))))</f>
        <v>100</v>
      </c>
      <c r="J496" s="70"/>
      <c r="K496" s="24"/>
      <c r="L496" s="25"/>
      <c r="M496" s="70"/>
      <c r="N496" s="80"/>
      <c r="O496" s="45"/>
    </row>
    <row r="497" spans="1:16" ht="24" x14ac:dyDescent="0.25">
      <c r="A497" s="52"/>
      <c r="B497" s="52"/>
      <c r="C497" s="52"/>
      <c r="D497" s="4" t="s">
        <v>19</v>
      </c>
      <c r="E497" s="4" t="s">
        <v>23</v>
      </c>
      <c r="F497" s="35" t="s">
        <v>21</v>
      </c>
      <c r="G497" s="26">
        <v>100</v>
      </c>
      <c r="H497" s="23">
        <v>100</v>
      </c>
      <c r="I497" s="42">
        <f>H497/G497*100</f>
        <v>100</v>
      </c>
      <c r="J497" s="70"/>
      <c r="K497" s="24"/>
      <c r="L497" s="25"/>
      <c r="M497" s="70"/>
      <c r="N497" s="80"/>
      <c r="O497" s="45"/>
    </row>
    <row r="498" spans="1:16" ht="24" x14ac:dyDescent="0.25">
      <c r="A498" s="52"/>
      <c r="B498" s="52"/>
      <c r="C498" s="52"/>
      <c r="D498" s="4" t="s">
        <v>19</v>
      </c>
      <c r="E498" s="4" t="s">
        <v>24</v>
      </c>
      <c r="F498" s="35" t="s">
        <v>21</v>
      </c>
      <c r="G498" s="26">
        <v>100</v>
      </c>
      <c r="H498" s="23">
        <v>94.3</v>
      </c>
      <c r="I498" s="42">
        <f>H498/G498*100</f>
        <v>94.3</v>
      </c>
      <c r="J498" s="70"/>
      <c r="K498" s="14" t="s">
        <v>151</v>
      </c>
      <c r="L498" s="25"/>
      <c r="M498" s="70"/>
      <c r="N498" s="80"/>
      <c r="O498" s="45"/>
    </row>
    <row r="499" spans="1:16" ht="48" x14ac:dyDescent="0.25">
      <c r="A499" s="52"/>
      <c r="B499" s="52"/>
      <c r="C499" s="52"/>
      <c r="D499" s="4" t="s">
        <v>19</v>
      </c>
      <c r="E499" s="4" t="s">
        <v>25</v>
      </c>
      <c r="F499" s="35" t="s">
        <v>21</v>
      </c>
      <c r="G499" s="26">
        <v>100</v>
      </c>
      <c r="H499" s="23">
        <v>100</v>
      </c>
      <c r="I499" s="42">
        <f>H499/G499*100</f>
        <v>100</v>
      </c>
      <c r="J499" s="70"/>
      <c r="K499" s="24"/>
      <c r="L499" s="25"/>
      <c r="M499" s="70"/>
      <c r="N499" s="80"/>
      <c r="O499" s="45"/>
    </row>
    <row r="500" spans="1:16" ht="204" x14ac:dyDescent="0.25">
      <c r="A500" s="53"/>
      <c r="B500" s="53"/>
      <c r="C500" s="53"/>
      <c r="D500" s="4" t="s">
        <v>19</v>
      </c>
      <c r="E500" s="4" t="s">
        <v>26</v>
      </c>
      <c r="F500" s="35" t="s">
        <v>21</v>
      </c>
      <c r="G500" s="26">
        <v>100</v>
      </c>
      <c r="H500" s="23">
        <v>100</v>
      </c>
      <c r="I500" s="42">
        <f>H500/G500*100</f>
        <v>100</v>
      </c>
      <c r="J500" s="76"/>
      <c r="K500" s="24"/>
      <c r="L500" s="25"/>
      <c r="M500" s="71"/>
      <c r="N500" s="81"/>
      <c r="O500" s="45"/>
    </row>
    <row r="501" spans="1:16" ht="24" x14ac:dyDescent="0.25">
      <c r="A501" s="51" t="s">
        <v>68</v>
      </c>
      <c r="B501" s="44" t="s">
        <v>14</v>
      </c>
      <c r="C501" s="44" t="s">
        <v>15</v>
      </c>
      <c r="D501" s="4" t="s">
        <v>16</v>
      </c>
      <c r="E501" s="4" t="s">
        <v>17</v>
      </c>
      <c r="F501" s="35" t="s">
        <v>18</v>
      </c>
      <c r="G501" s="21">
        <v>25</v>
      </c>
      <c r="H501" s="1">
        <v>24</v>
      </c>
      <c r="I501" s="41">
        <f t="shared" ref="I501:I502" si="79">H501/G501*100</f>
        <v>96</v>
      </c>
      <c r="J501" s="41">
        <f>I501</f>
        <v>96</v>
      </c>
      <c r="K501" s="14" t="s">
        <v>163</v>
      </c>
      <c r="L501" s="60" t="s">
        <v>67</v>
      </c>
      <c r="M501" s="60">
        <f>AVERAGE(J501:J521)</f>
        <v>98.362723939117586</v>
      </c>
      <c r="N501" s="45">
        <v>5</v>
      </c>
      <c r="O501" s="45" t="s">
        <v>71</v>
      </c>
    </row>
    <row r="502" spans="1:16" ht="36" x14ac:dyDescent="0.25">
      <c r="A502" s="52"/>
      <c r="B502" s="44"/>
      <c r="C502" s="44"/>
      <c r="D502" s="4" t="s">
        <v>19</v>
      </c>
      <c r="E502" s="4" t="s">
        <v>20</v>
      </c>
      <c r="F502" s="35" t="s">
        <v>21</v>
      </c>
      <c r="G502" s="41">
        <v>8.6</v>
      </c>
      <c r="H502" s="1">
        <v>8.1999999999999993</v>
      </c>
      <c r="I502" s="41">
        <f t="shared" si="79"/>
        <v>95.348837209302317</v>
      </c>
      <c r="J502" s="60">
        <f>AVERAGE(I502:I507)</f>
        <v>99.224806201550379</v>
      </c>
      <c r="K502" s="14" t="s">
        <v>161</v>
      </c>
      <c r="L502" s="61"/>
      <c r="M502" s="61"/>
      <c r="N502" s="45"/>
      <c r="O502" s="45"/>
    </row>
    <row r="503" spans="1:16" ht="24" x14ac:dyDescent="0.25">
      <c r="A503" s="52"/>
      <c r="B503" s="44"/>
      <c r="C503" s="44"/>
      <c r="D503" s="4" t="s">
        <v>19</v>
      </c>
      <c r="E503" s="4" t="s">
        <v>22</v>
      </c>
      <c r="F503" s="35" t="s">
        <v>21</v>
      </c>
      <c r="G503" s="35">
        <v>0</v>
      </c>
      <c r="H503" s="1">
        <v>0</v>
      </c>
      <c r="I503" s="41">
        <f>IF(H503=0,100,IF(H503=10,90,IF(H503=25,75,IF(H503=45,55,IF(H503=70,30,IF(H503&gt;100,0,0))))))</f>
        <v>100</v>
      </c>
      <c r="J503" s="61"/>
      <c r="K503" s="41"/>
      <c r="L503" s="61"/>
      <c r="M503" s="61"/>
      <c r="N503" s="45"/>
      <c r="O503" s="45"/>
    </row>
    <row r="504" spans="1:16" ht="24" x14ac:dyDescent="0.25">
      <c r="A504" s="52"/>
      <c r="B504" s="44"/>
      <c r="C504" s="44"/>
      <c r="D504" s="4" t="s">
        <v>19</v>
      </c>
      <c r="E504" s="4" t="s">
        <v>23</v>
      </c>
      <c r="F504" s="35" t="s">
        <v>21</v>
      </c>
      <c r="G504" s="35">
        <v>100</v>
      </c>
      <c r="H504" s="1">
        <v>100</v>
      </c>
      <c r="I504" s="41">
        <f t="shared" ref="I504:I509" si="80">H504/G504*100</f>
        <v>100</v>
      </c>
      <c r="J504" s="61"/>
      <c r="K504" s="41"/>
      <c r="L504" s="61"/>
      <c r="M504" s="61"/>
      <c r="N504" s="45"/>
      <c r="O504" s="45"/>
    </row>
    <row r="505" spans="1:16" ht="24" x14ac:dyDescent="0.25">
      <c r="A505" s="52"/>
      <c r="B505" s="44"/>
      <c r="C505" s="44"/>
      <c r="D505" s="4" t="s">
        <v>19</v>
      </c>
      <c r="E505" s="4" t="s">
        <v>24</v>
      </c>
      <c r="F505" s="35" t="s">
        <v>21</v>
      </c>
      <c r="G505" s="35">
        <v>100</v>
      </c>
      <c r="H505" s="1">
        <v>100</v>
      </c>
      <c r="I505" s="41">
        <f t="shared" si="80"/>
        <v>100</v>
      </c>
      <c r="J505" s="61"/>
      <c r="K505" s="41"/>
      <c r="L505" s="61"/>
      <c r="M505" s="61"/>
      <c r="N505" s="45"/>
      <c r="O505" s="45"/>
    </row>
    <row r="506" spans="1:16" ht="48" x14ac:dyDescent="0.25">
      <c r="A506" s="52"/>
      <c r="B506" s="44"/>
      <c r="C506" s="44"/>
      <c r="D506" s="4" t="s">
        <v>19</v>
      </c>
      <c r="E506" s="4" t="s">
        <v>25</v>
      </c>
      <c r="F506" s="35" t="s">
        <v>21</v>
      </c>
      <c r="G506" s="35">
        <v>100</v>
      </c>
      <c r="H506" s="1">
        <v>100</v>
      </c>
      <c r="I506" s="41">
        <f t="shared" si="80"/>
        <v>100</v>
      </c>
      <c r="J506" s="61"/>
      <c r="K506" s="41"/>
      <c r="L506" s="61"/>
      <c r="M506" s="61"/>
      <c r="N506" s="45"/>
      <c r="O506" s="45"/>
    </row>
    <row r="507" spans="1:16" ht="204" x14ac:dyDescent="0.25">
      <c r="A507" s="52"/>
      <c r="B507" s="44"/>
      <c r="C507" s="44"/>
      <c r="D507" s="4" t="s">
        <v>19</v>
      </c>
      <c r="E507" s="4" t="s">
        <v>26</v>
      </c>
      <c r="F507" s="35" t="s">
        <v>21</v>
      </c>
      <c r="G507" s="35">
        <v>100</v>
      </c>
      <c r="H507" s="1">
        <v>100</v>
      </c>
      <c r="I507" s="41">
        <f t="shared" si="80"/>
        <v>100</v>
      </c>
      <c r="J507" s="62"/>
      <c r="K507" s="41"/>
      <c r="L507" s="62"/>
      <c r="M507" s="61"/>
      <c r="N507" s="45"/>
      <c r="O507" s="45"/>
    </row>
    <row r="508" spans="1:16" ht="24" x14ac:dyDescent="0.25">
      <c r="A508" s="52"/>
      <c r="B508" s="44" t="s">
        <v>27</v>
      </c>
      <c r="C508" s="44" t="s">
        <v>15</v>
      </c>
      <c r="D508" s="4" t="s">
        <v>16</v>
      </c>
      <c r="E508" s="4" t="s">
        <v>17</v>
      </c>
      <c r="F508" s="35" t="s">
        <v>18</v>
      </c>
      <c r="G508" s="21">
        <v>102</v>
      </c>
      <c r="H508" s="1">
        <v>98</v>
      </c>
      <c r="I508" s="41">
        <f t="shared" si="80"/>
        <v>96.078431372549019</v>
      </c>
      <c r="J508" s="41">
        <f>I508</f>
        <v>96.078431372549019</v>
      </c>
      <c r="K508" s="14" t="s">
        <v>163</v>
      </c>
      <c r="L508" s="60" t="s">
        <v>67</v>
      </c>
      <c r="M508" s="61"/>
      <c r="N508" s="45"/>
      <c r="O508" s="45"/>
    </row>
    <row r="509" spans="1:16" ht="36" x14ac:dyDescent="0.25">
      <c r="A509" s="52"/>
      <c r="B509" s="44"/>
      <c r="C509" s="44"/>
      <c r="D509" s="4" t="s">
        <v>19</v>
      </c>
      <c r="E509" s="4" t="s">
        <v>20</v>
      </c>
      <c r="F509" s="35" t="s">
        <v>21</v>
      </c>
      <c r="G509" s="35">
        <v>35.200000000000003</v>
      </c>
      <c r="H509" s="1">
        <v>33.700000000000003</v>
      </c>
      <c r="I509" s="41">
        <f t="shared" si="80"/>
        <v>95.73863636363636</v>
      </c>
      <c r="J509" s="60">
        <f>AVERAGE(I509:I514)</f>
        <v>98.873106060606062</v>
      </c>
      <c r="K509" s="14" t="s">
        <v>161</v>
      </c>
      <c r="L509" s="61"/>
      <c r="M509" s="61"/>
      <c r="N509" s="45"/>
      <c r="O509" s="45"/>
      <c r="P509" s="32"/>
    </row>
    <row r="510" spans="1:16" ht="24" x14ac:dyDescent="0.25">
      <c r="A510" s="52"/>
      <c r="B510" s="44"/>
      <c r="C510" s="44"/>
      <c r="D510" s="4" t="s">
        <v>19</v>
      </c>
      <c r="E510" s="4" t="s">
        <v>22</v>
      </c>
      <c r="F510" s="35" t="s">
        <v>21</v>
      </c>
      <c r="G510" s="35">
        <v>0</v>
      </c>
      <c r="H510" s="1">
        <v>0</v>
      </c>
      <c r="I510" s="41">
        <f>IF(H510=0,100,IF(H510=10,90,IF(H510=25,75,IF(H510=45,55,IF(H510=70,30,IF(H510&gt;100,0,0))))))</f>
        <v>100</v>
      </c>
      <c r="J510" s="61"/>
      <c r="K510" s="41"/>
      <c r="L510" s="61"/>
      <c r="M510" s="61"/>
      <c r="N510" s="45"/>
      <c r="O510" s="45"/>
    </row>
    <row r="511" spans="1:16" ht="24" x14ac:dyDescent="0.25">
      <c r="A511" s="52"/>
      <c r="B511" s="44"/>
      <c r="C511" s="44"/>
      <c r="D511" s="4" t="s">
        <v>19</v>
      </c>
      <c r="E511" s="4" t="s">
        <v>23</v>
      </c>
      <c r="F511" s="35" t="s">
        <v>21</v>
      </c>
      <c r="G511" s="35">
        <v>100</v>
      </c>
      <c r="H511" s="1">
        <v>100</v>
      </c>
      <c r="I511" s="41">
        <f t="shared" ref="I511:I516" si="81">H511/G511*100</f>
        <v>100</v>
      </c>
      <c r="J511" s="61"/>
      <c r="K511" s="41"/>
      <c r="L511" s="61"/>
      <c r="M511" s="61"/>
      <c r="N511" s="45"/>
      <c r="O511" s="45"/>
    </row>
    <row r="512" spans="1:16" ht="24" x14ac:dyDescent="0.25">
      <c r="A512" s="52"/>
      <c r="B512" s="44"/>
      <c r="C512" s="44"/>
      <c r="D512" s="4" t="s">
        <v>19</v>
      </c>
      <c r="E512" s="4" t="s">
        <v>24</v>
      </c>
      <c r="F512" s="35" t="s">
        <v>21</v>
      </c>
      <c r="G512" s="35">
        <v>100</v>
      </c>
      <c r="H512" s="1">
        <v>97.5</v>
      </c>
      <c r="I512" s="41">
        <f t="shared" si="81"/>
        <v>97.5</v>
      </c>
      <c r="J512" s="61"/>
      <c r="K512" s="41"/>
      <c r="L512" s="61"/>
      <c r="M512" s="61"/>
      <c r="N512" s="45"/>
      <c r="O512" s="45"/>
    </row>
    <row r="513" spans="1:15" ht="48" x14ac:dyDescent="0.25">
      <c r="A513" s="52"/>
      <c r="B513" s="44"/>
      <c r="C513" s="44"/>
      <c r="D513" s="4" t="s">
        <v>19</v>
      </c>
      <c r="E513" s="4" t="s">
        <v>25</v>
      </c>
      <c r="F513" s="35" t="s">
        <v>21</v>
      </c>
      <c r="G513" s="35">
        <v>100</v>
      </c>
      <c r="H513" s="1">
        <v>100</v>
      </c>
      <c r="I513" s="41">
        <f t="shared" si="81"/>
        <v>100</v>
      </c>
      <c r="J513" s="61"/>
      <c r="K513" s="41"/>
      <c r="L513" s="61"/>
      <c r="M513" s="61"/>
      <c r="N513" s="45"/>
      <c r="O513" s="45"/>
    </row>
    <row r="514" spans="1:15" ht="204" x14ac:dyDescent="0.25">
      <c r="A514" s="52"/>
      <c r="B514" s="44"/>
      <c r="C514" s="44"/>
      <c r="D514" s="4" t="s">
        <v>19</v>
      </c>
      <c r="E514" s="4" t="s">
        <v>26</v>
      </c>
      <c r="F514" s="35" t="s">
        <v>21</v>
      </c>
      <c r="G514" s="35">
        <v>100</v>
      </c>
      <c r="H514" s="1">
        <v>100</v>
      </c>
      <c r="I514" s="41">
        <f t="shared" si="81"/>
        <v>100</v>
      </c>
      <c r="J514" s="62"/>
      <c r="K514" s="41"/>
      <c r="L514" s="62"/>
      <c r="M514" s="61"/>
      <c r="N514" s="45"/>
      <c r="O514" s="45"/>
    </row>
    <row r="515" spans="1:15" ht="24" x14ac:dyDescent="0.25">
      <c r="A515" s="52"/>
      <c r="B515" s="51" t="s">
        <v>28</v>
      </c>
      <c r="C515" s="51" t="s">
        <v>15</v>
      </c>
      <c r="D515" s="4" t="s">
        <v>16</v>
      </c>
      <c r="E515" s="4" t="s">
        <v>17</v>
      </c>
      <c r="F515" s="35" t="s">
        <v>18</v>
      </c>
      <c r="G515" s="21">
        <v>163</v>
      </c>
      <c r="H515" s="1">
        <v>163</v>
      </c>
      <c r="I515" s="41">
        <f t="shared" si="81"/>
        <v>100</v>
      </c>
      <c r="J515" s="41">
        <f>I515</f>
        <v>100</v>
      </c>
      <c r="K515" s="41"/>
      <c r="L515" s="60" t="s">
        <v>67</v>
      </c>
      <c r="M515" s="61"/>
      <c r="N515" s="45"/>
      <c r="O515" s="45"/>
    </row>
    <row r="516" spans="1:15" ht="36" x14ac:dyDescent="0.25">
      <c r="A516" s="52"/>
      <c r="B516" s="52"/>
      <c r="C516" s="52"/>
      <c r="D516" s="4" t="s">
        <v>19</v>
      </c>
      <c r="E516" s="4" t="s">
        <v>20</v>
      </c>
      <c r="F516" s="35" t="s">
        <v>21</v>
      </c>
      <c r="G516" s="35">
        <v>56.2</v>
      </c>
      <c r="H516" s="1">
        <v>56.2</v>
      </c>
      <c r="I516" s="41">
        <f t="shared" si="81"/>
        <v>100</v>
      </c>
      <c r="J516" s="60">
        <f>AVERAGE(I516:I521)</f>
        <v>100</v>
      </c>
      <c r="K516" s="41"/>
      <c r="L516" s="61"/>
      <c r="M516" s="61"/>
      <c r="N516" s="45"/>
      <c r="O516" s="45"/>
    </row>
    <row r="517" spans="1:15" ht="24" x14ac:dyDescent="0.25">
      <c r="A517" s="52"/>
      <c r="B517" s="52"/>
      <c r="C517" s="52"/>
      <c r="D517" s="4" t="s">
        <v>19</v>
      </c>
      <c r="E517" s="4" t="s">
        <v>22</v>
      </c>
      <c r="F517" s="35" t="s">
        <v>21</v>
      </c>
      <c r="G517" s="35">
        <v>0</v>
      </c>
      <c r="H517" s="1">
        <v>0</v>
      </c>
      <c r="I517" s="41">
        <f>IF(H517=0,100,IF(H517=10,90,IF(H517=25,75,IF(H517=45,55,IF(H517=70,30,IF(H517&gt;100,0,0))))))</f>
        <v>100</v>
      </c>
      <c r="J517" s="61"/>
      <c r="K517" s="41"/>
      <c r="L517" s="61"/>
      <c r="M517" s="61"/>
      <c r="N517" s="45"/>
      <c r="O517" s="45"/>
    </row>
    <row r="518" spans="1:15" ht="24" x14ac:dyDescent="0.25">
      <c r="A518" s="52"/>
      <c r="B518" s="52"/>
      <c r="C518" s="52"/>
      <c r="D518" s="4" t="s">
        <v>19</v>
      </c>
      <c r="E518" s="4" t="s">
        <v>23</v>
      </c>
      <c r="F518" s="35" t="s">
        <v>21</v>
      </c>
      <c r="G518" s="35">
        <v>100</v>
      </c>
      <c r="H518" s="1">
        <v>100</v>
      </c>
      <c r="I518" s="41">
        <f t="shared" ref="I518:I523" si="82">H518/G518*100</f>
        <v>100</v>
      </c>
      <c r="J518" s="61"/>
      <c r="K518" s="41"/>
      <c r="L518" s="61"/>
      <c r="M518" s="61"/>
      <c r="N518" s="45"/>
      <c r="O518" s="45"/>
    </row>
    <row r="519" spans="1:15" ht="24" x14ac:dyDescent="0.25">
      <c r="A519" s="52"/>
      <c r="B519" s="52"/>
      <c r="C519" s="52"/>
      <c r="D519" s="4" t="s">
        <v>19</v>
      </c>
      <c r="E519" s="4" t="s">
        <v>24</v>
      </c>
      <c r="F519" s="35" t="s">
        <v>21</v>
      </c>
      <c r="G519" s="35">
        <v>100</v>
      </c>
      <c r="H519" s="1">
        <v>100</v>
      </c>
      <c r="I519" s="41">
        <f t="shared" si="82"/>
        <v>100</v>
      </c>
      <c r="J519" s="61"/>
      <c r="K519" s="41"/>
      <c r="L519" s="61"/>
      <c r="M519" s="61"/>
      <c r="N519" s="45"/>
      <c r="O519" s="45"/>
    </row>
    <row r="520" spans="1:15" ht="48" x14ac:dyDescent="0.25">
      <c r="A520" s="52"/>
      <c r="B520" s="52"/>
      <c r="C520" s="52"/>
      <c r="D520" s="4" t="s">
        <v>19</v>
      </c>
      <c r="E520" s="4" t="s">
        <v>25</v>
      </c>
      <c r="F520" s="35" t="s">
        <v>21</v>
      </c>
      <c r="G520" s="35">
        <v>100</v>
      </c>
      <c r="H520" s="1">
        <v>100</v>
      </c>
      <c r="I520" s="41">
        <f t="shared" si="82"/>
        <v>100</v>
      </c>
      <c r="J520" s="61"/>
      <c r="K520" s="41"/>
      <c r="L520" s="61"/>
      <c r="M520" s="61"/>
      <c r="N520" s="45"/>
      <c r="O520" s="45"/>
    </row>
    <row r="521" spans="1:15" ht="204" x14ac:dyDescent="0.25">
      <c r="A521" s="53"/>
      <c r="B521" s="53"/>
      <c r="C521" s="53"/>
      <c r="D521" s="4" t="s">
        <v>19</v>
      </c>
      <c r="E521" s="4" t="s">
        <v>26</v>
      </c>
      <c r="F521" s="35" t="s">
        <v>21</v>
      </c>
      <c r="G521" s="35">
        <v>100</v>
      </c>
      <c r="H521" s="1">
        <v>100</v>
      </c>
      <c r="I521" s="41">
        <f t="shared" si="82"/>
        <v>100</v>
      </c>
      <c r="J521" s="62"/>
      <c r="K521" s="41"/>
      <c r="L521" s="62"/>
      <c r="M521" s="62"/>
      <c r="N521" s="45"/>
      <c r="O521" s="45"/>
    </row>
    <row r="522" spans="1:15" ht="24" x14ac:dyDescent="0.25">
      <c r="A522" s="51" t="s">
        <v>43</v>
      </c>
      <c r="B522" s="44" t="s">
        <v>14</v>
      </c>
      <c r="C522" s="44" t="s">
        <v>15</v>
      </c>
      <c r="D522" s="4" t="s">
        <v>16</v>
      </c>
      <c r="E522" s="4" t="s">
        <v>17</v>
      </c>
      <c r="F522" s="35" t="s">
        <v>18</v>
      </c>
      <c r="G522" s="11">
        <v>70</v>
      </c>
      <c r="H522" s="1">
        <v>71</v>
      </c>
      <c r="I522" s="2">
        <f t="shared" si="82"/>
        <v>101.42857142857142</v>
      </c>
      <c r="J522" s="2">
        <f>I522</f>
        <v>101.42857142857142</v>
      </c>
      <c r="K522" s="41"/>
      <c r="L522" s="60" t="s">
        <v>67</v>
      </c>
      <c r="M522" s="60">
        <f>AVERAGE(J522:J542)</f>
        <v>102.0352941129879</v>
      </c>
      <c r="N522" s="45">
        <v>5</v>
      </c>
      <c r="O522" s="45" t="s">
        <v>71</v>
      </c>
    </row>
    <row r="523" spans="1:15" ht="51" customHeight="1" x14ac:dyDescent="0.25">
      <c r="A523" s="52"/>
      <c r="B523" s="44"/>
      <c r="C523" s="44"/>
      <c r="D523" s="4" t="s">
        <v>19</v>
      </c>
      <c r="E523" s="4" t="s">
        <v>20</v>
      </c>
      <c r="F523" s="35" t="s">
        <v>21</v>
      </c>
      <c r="G523" s="27">
        <v>7.9</v>
      </c>
      <c r="H523" s="1">
        <v>7.5</v>
      </c>
      <c r="I523" s="2">
        <f t="shared" si="82"/>
        <v>94.936708860759495</v>
      </c>
      <c r="J523" s="72">
        <f>AVERAGE(I523:I528)</f>
        <v>98.717784810126588</v>
      </c>
      <c r="K523" s="14" t="s">
        <v>161</v>
      </c>
      <c r="L523" s="61"/>
      <c r="M523" s="61"/>
      <c r="N523" s="45"/>
      <c r="O523" s="45"/>
    </row>
    <row r="524" spans="1:15" ht="24" x14ac:dyDescent="0.25">
      <c r="A524" s="52"/>
      <c r="B524" s="44"/>
      <c r="C524" s="44"/>
      <c r="D524" s="4" t="s">
        <v>19</v>
      </c>
      <c r="E524" s="4" t="s">
        <v>22</v>
      </c>
      <c r="F524" s="35" t="s">
        <v>21</v>
      </c>
      <c r="G524" s="39">
        <v>0</v>
      </c>
      <c r="H524" s="1">
        <v>0</v>
      </c>
      <c r="I524" s="2">
        <f>IF(H524=0,100,IF(H524=10,90,IF(H524=25,75,IF(H524=45,55,IF(H524=70,30,IF(H524&gt;100,0,0))))))</f>
        <v>100</v>
      </c>
      <c r="J524" s="73"/>
      <c r="K524" s="41"/>
      <c r="L524" s="61"/>
      <c r="M524" s="61"/>
      <c r="N524" s="45"/>
      <c r="O524" s="45"/>
    </row>
    <row r="525" spans="1:15" ht="24" x14ac:dyDescent="0.25">
      <c r="A525" s="52"/>
      <c r="B525" s="44"/>
      <c r="C525" s="44"/>
      <c r="D525" s="4" t="s">
        <v>19</v>
      </c>
      <c r="E525" s="4" t="s">
        <v>23</v>
      </c>
      <c r="F525" s="35" t="s">
        <v>21</v>
      </c>
      <c r="G525" s="39">
        <v>100</v>
      </c>
      <c r="H525" s="1">
        <v>100</v>
      </c>
      <c r="I525" s="2">
        <f t="shared" ref="I525:I530" si="83">H525/G525*100</f>
        <v>100</v>
      </c>
      <c r="J525" s="73"/>
      <c r="K525" s="41"/>
      <c r="L525" s="61"/>
      <c r="M525" s="61"/>
      <c r="N525" s="45"/>
      <c r="O525" s="45"/>
    </row>
    <row r="526" spans="1:15" ht="24" x14ac:dyDescent="0.25">
      <c r="A526" s="52"/>
      <c r="B526" s="44"/>
      <c r="C526" s="44"/>
      <c r="D526" s="4" t="s">
        <v>19</v>
      </c>
      <c r="E526" s="4" t="s">
        <v>24</v>
      </c>
      <c r="F526" s="35" t="s">
        <v>21</v>
      </c>
      <c r="G526" s="39">
        <v>100</v>
      </c>
      <c r="H526" s="1">
        <v>97.37</v>
      </c>
      <c r="I526" s="2">
        <f t="shared" si="83"/>
        <v>97.37</v>
      </c>
      <c r="J526" s="73"/>
      <c r="K526" s="41"/>
      <c r="L526" s="61"/>
      <c r="M526" s="61"/>
      <c r="N526" s="45"/>
      <c r="O526" s="45"/>
    </row>
    <row r="527" spans="1:15" ht="48" x14ac:dyDescent="0.25">
      <c r="A527" s="52"/>
      <c r="B527" s="44"/>
      <c r="C527" s="44"/>
      <c r="D527" s="4" t="s">
        <v>19</v>
      </c>
      <c r="E527" s="4" t="s">
        <v>25</v>
      </c>
      <c r="F527" s="35" t="s">
        <v>21</v>
      </c>
      <c r="G527" s="39">
        <v>100</v>
      </c>
      <c r="H527" s="1">
        <v>100</v>
      </c>
      <c r="I527" s="2">
        <f t="shared" si="83"/>
        <v>100</v>
      </c>
      <c r="J527" s="73"/>
      <c r="K527" s="41"/>
      <c r="L527" s="61"/>
      <c r="M527" s="61"/>
      <c r="N527" s="45"/>
      <c r="O527" s="45"/>
    </row>
    <row r="528" spans="1:15" ht="204" x14ac:dyDescent="0.25">
      <c r="A528" s="52"/>
      <c r="B528" s="44"/>
      <c r="C528" s="44"/>
      <c r="D528" s="4" t="s">
        <v>19</v>
      </c>
      <c r="E528" s="4" t="s">
        <v>26</v>
      </c>
      <c r="F528" s="35" t="s">
        <v>21</v>
      </c>
      <c r="G528" s="39">
        <v>100</v>
      </c>
      <c r="H528" s="1">
        <v>100</v>
      </c>
      <c r="I528" s="2">
        <f t="shared" si="83"/>
        <v>100</v>
      </c>
      <c r="J528" s="74"/>
      <c r="K528" s="41"/>
      <c r="L528" s="62"/>
      <c r="M528" s="61"/>
      <c r="N528" s="45"/>
      <c r="O528" s="45"/>
    </row>
    <row r="529" spans="1:15" ht="24" x14ac:dyDescent="0.25">
      <c r="A529" s="52"/>
      <c r="B529" s="44" t="s">
        <v>27</v>
      </c>
      <c r="C529" s="44" t="s">
        <v>15</v>
      </c>
      <c r="D529" s="4" t="s">
        <v>16</v>
      </c>
      <c r="E529" s="4" t="s">
        <v>17</v>
      </c>
      <c r="F529" s="35" t="s">
        <v>18</v>
      </c>
      <c r="G529" s="11">
        <v>311</v>
      </c>
      <c r="H529" s="1">
        <v>327</v>
      </c>
      <c r="I529" s="2">
        <f t="shared" si="83"/>
        <v>105.14469453376205</v>
      </c>
      <c r="J529" s="2">
        <f>I529</f>
        <v>105.14469453376205</v>
      </c>
      <c r="K529" s="41"/>
      <c r="L529" s="60" t="s">
        <v>67</v>
      </c>
      <c r="M529" s="61"/>
      <c r="N529" s="45"/>
      <c r="O529" s="45"/>
    </row>
    <row r="530" spans="1:15" ht="36" x14ac:dyDescent="0.25">
      <c r="A530" s="52"/>
      <c r="B530" s="44"/>
      <c r="C530" s="44"/>
      <c r="D530" s="4" t="s">
        <v>19</v>
      </c>
      <c r="E530" s="4" t="s">
        <v>20</v>
      </c>
      <c r="F530" s="35" t="s">
        <v>21</v>
      </c>
      <c r="G530" s="39">
        <v>34.9</v>
      </c>
      <c r="H530" s="1">
        <v>34.6</v>
      </c>
      <c r="I530" s="2">
        <f t="shared" si="83"/>
        <v>99.140401146131822</v>
      </c>
      <c r="J530" s="72">
        <f>AVERAGE(I530:I535)</f>
        <v>99.476733524355311</v>
      </c>
      <c r="K530" s="41"/>
      <c r="L530" s="61"/>
      <c r="M530" s="61"/>
      <c r="N530" s="45"/>
      <c r="O530" s="45"/>
    </row>
    <row r="531" spans="1:15" ht="24" x14ac:dyDescent="0.25">
      <c r="A531" s="52"/>
      <c r="B531" s="44"/>
      <c r="C531" s="44"/>
      <c r="D531" s="4" t="s">
        <v>19</v>
      </c>
      <c r="E531" s="4" t="s">
        <v>22</v>
      </c>
      <c r="F531" s="35" t="s">
        <v>21</v>
      </c>
      <c r="G531" s="39">
        <v>0</v>
      </c>
      <c r="H531" s="1">
        <v>0</v>
      </c>
      <c r="I531" s="2">
        <f>IF(H531=0,100,IF(H531=10,90,IF(H531=25,75,IF(H531=45,55,IF(H531=70,30,IF(H531&gt;100,0,0))))))</f>
        <v>100</v>
      </c>
      <c r="J531" s="73"/>
      <c r="K531" s="41"/>
      <c r="L531" s="61"/>
      <c r="M531" s="61"/>
      <c r="N531" s="45"/>
      <c r="O531" s="45"/>
    </row>
    <row r="532" spans="1:15" ht="24" x14ac:dyDescent="0.25">
      <c r="A532" s="52"/>
      <c r="B532" s="44"/>
      <c r="C532" s="44"/>
      <c r="D532" s="4" t="s">
        <v>19</v>
      </c>
      <c r="E532" s="4" t="s">
        <v>23</v>
      </c>
      <c r="F532" s="35" t="s">
        <v>21</v>
      </c>
      <c r="G532" s="39">
        <v>100</v>
      </c>
      <c r="H532" s="1">
        <v>100</v>
      </c>
      <c r="I532" s="2">
        <f t="shared" ref="I532:I537" si="84">H532/G532*100</f>
        <v>100</v>
      </c>
      <c r="J532" s="73"/>
      <c r="K532" s="41"/>
      <c r="L532" s="61"/>
      <c r="M532" s="61"/>
      <c r="N532" s="45"/>
      <c r="O532" s="45"/>
    </row>
    <row r="533" spans="1:15" ht="24" x14ac:dyDescent="0.25">
      <c r="A533" s="52"/>
      <c r="B533" s="44"/>
      <c r="C533" s="44"/>
      <c r="D533" s="4" t="s">
        <v>19</v>
      </c>
      <c r="E533" s="4" t="s">
        <v>24</v>
      </c>
      <c r="F533" s="35" t="s">
        <v>21</v>
      </c>
      <c r="G533" s="39">
        <v>100</v>
      </c>
      <c r="H533" s="1">
        <v>97.72</v>
      </c>
      <c r="I533" s="2">
        <f t="shared" si="84"/>
        <v>97.72</v>
      </c>
      <c r="J533" s="73"/>
      <c r="K533" s="41"/>
      <c r="L533" s="61"/>
      <c r="M533" s="61"/>
      <c r="N533" s="45"/>
      <c r="O533" s="45"/>
    </row>
    <row r="534" spans="1:15" ht="48" x14ac:dyDescent="0.25">
      <c r="A534" s="52"/>
      <c r="B534" s="44"/>
      <c r="C534" s="44"/>
      <c r="D534" s="4" t="s">
        <v>19</v>
      </c>
      <c r="E534" s="4" t="s">
        <v>25</v>
      </c>
      <c r="F534" s="35" t="s">
        <v>21</v>
      </c>
      <c r="G534" s="39">
        <v>100</v>
      </c>
      <c r="H534" s="1">
        <v>100</v>
      </c>
      <c r="I534" s="2">
        <f t="shared" si="84"/>
        <v>100</v>
      </c>
      <c r="J534" s="73"/>
      <c r="K534" s="41"/>
      <c r="L534" s="61"/>
      <c r="M534" s="61"/>
      <c r="N534" s="45"/>
      <c r="O534" s="45"/>
    </row>
    <row r="535" spans="1:15" ht="204" x14ac:dyDescent="0.25">
      <c r="A535" s="52"/>
      <c r="B535" s="44"/>
      <c r="C535" s="44"/>
      <c r="D535" s="4" t="s">
        <v>19</v>
      </c>
      <c r="E535" s="4" t="s">
        <v>26</v>
      </c>
      <c r="F535" s="35" t="s">
        <v>21</v>
      </c>
      <c r="G535" s="39">
        <v>100</v>
      </c>
      <c r="H535" s="1">
        <v>100</v>
      </c>
      <c r="I535" s="2">
        <f t="shared" si="84"/>
        <v>100</v>
      </c>
      <c r="J535" s="74"/>
      <c r="K535" s="41"/>
      <c r="L535" s="62"/>
      <c r="M535" s="61"/>
      <c r="N535" s="45"/>
      <c r="O535" s="45"/>
    </row>
    <row r="536" spans="1:15" ht="24" x14ac:dyDescent="0.25">
      <c r="A536" s="52"/>
      <c r="B536" s="51" t="s">
        <v>28</v>
      </c>
      <c r="C536" s="51" t="s">
        <v>15</v>
      </c>
      <c r="D536" s="4" t="s">
        <v>16</v>
      </c>
      <c r="E536" s="4" t="s">
        <v>17</v>
      </c>
      <c r="F536" s="35" t="s">
        <v>18</v>
      </c>
      <c r="G536" s="11">
        <v>509</v>
      </c>
      <c r="H536" s="1">
        <v>546</v>
      </c>
      <c r="I536" s="2">
        <f t="shared" si="84"/>
        <v>107.26915520628684</v>
      </c>
      <c r="J536" s="2">
        <f>I536</f>
        <v>107.26915520628684</v>
      </c>
      <c r="K536" s="41"/>
      <c r="L536" s="60" t="s">
        <v>67</v>
      </c>
      <c r="M536" s="61"/>
      <c r="N536" s="45"/>
      <c r="O536" s="45"/>
    </row>
    <row r="537" spans="1:15" ht="36" x14ac:dyDescent="0.25">
      <c r="A537" s="52"/>
      <c r="B537" s="52"/>
      <c r="C537" s="52"/>
      <c r="D537" s="4" t="s">
        <v>19</v>
      </c>
      <c r="E537" s="4" t="s">
        <v>20</v>
      </c>
      <c r="F537" s="35" t="s">
        <v>21</v>
      </c>
      <c r="G537" s="39">
        <v>57.2</v>
      </c>
      <c r="H537" s="1">
        <v>57.8</v>
      </c>
      <c r="I537" s="2">
        <f t="shared" si="84"/>
        <v>101.04895104895104</v>
      </c>
      <c r="J537" s="72">
        <f>AVERAGE(I537:I542)</f>
        <v>100.17482517482517</v>
      </c>
      <c r="K537" s="41"/>
      <c r="L537" s="61"/>
      <c r="M537" s="61"/>
      <c r="N537" s="45"/>
      <c r="O537" s="45"/>
    </row>
    <row r="538" spans="1:15" ht="24" x14ac:dyDescent="0.25">
      <c r="A538" s="52"/>
      <c r="B538" s="52"/>
      <c r="C538" s="52"/>
      <c r="D538" s="4" t="s">
        <v>19</v>
      </c>
      <c r="E538" s="4" t="s">
        <v>22</v>
      </c>
      <c r="F538" s="35" t="s">
        <v>21</v>
      </c>
      <c r="G538" s="39">
        <v>0</v>
      </c>
      <c r="H538" s="1">
        <v>0</v>
      </c>
      <c r="I538" s="2">
        <f>IF(H538=0,100,IF(H538=10,90,IF(H538=25,75,IF(H538=45,55,IF(H538=70,30,IF(H538&gt;100,0,0))))))</f>
        <v>100</v>
      </c>
      <c r="J538" s="73"/>
      <c r="K538" s="41"/>
      <c r="L538" s="61"/>
      <c r="M538" s="61"/>
      <c r="N538" s="45"/>
      <c r="O538" s="45"/>
    </row>
    <row r="539" spans="1:15" ht="24" x14ac:dyDescent="0.25">
      <c r="A539" s="52"/>
      <c r="B539" s="52"/>
      <c r="C539" s="52"/>
      <c r="D539" s="4" t="s">
        <v>19</v>
      </c>
      <c r="E539" s="4" t="s">
        <v>23</v>
      </c>
      <c r="F539" s="35" t="s">
        <v>21</v>
      </c>
      <c r="G539" s="39">
        <v>100</v>
      </c>
      <c r="H539" s="1">
        <v>100</v>
      </c>
      <c r="I539" s="2">
        <f t="shared" ref="I539:I542" si="85">H539/G539*100</f>
        <v>100</v>
      </c>
      <c r="J539" s="73"/>
      <c r="K539" s="41"/>
      <c r="L539" s="61"/>
      <c r="M539" s="61"/>
      <c r="N539" s="45"/>
      <c r="O539" s="45"/>
    </row>
    <row r="540" spans="1:15" ht="24" x14ac:dyDescent="0.25">
      <c r="A540" s="52"/>
      <c r="B540" s="52"/>
      <c r="C540" s="52"/>
      <c r="D540" s="4" t="s">
        <v>19</v>
      </c>
      <c r="E540" s="4" t="s">
        <v>24</v>
      </c>
      <c r="F540" s="35" t="s">
        <v>21</v>
      </c>
      <c r="G540" s="39">
        <v>100</v>
      </c>
      <c r="H540" s="1">
        <v>100</v>
      </c>
      <c r="I540" s="2">
        <f t="shared" si="85"/>
        <v>100</v>
      </c>
      <c r="J540" s="73"/>
      <c r="K540" s="41"/>
      <c r="L540" s="61"/>
      <c r="M540" s="61"/>
      <c r="N540" s="45"/>
      <c r="O540" s="45"/>
    </row>
    <row r="541" spans="1:15" ht="48" x14ac:dyDescent="0.25">
      <c r="A541" s="52"/>
      <c r="B541" s="52"/>
      <c r="C541" s="52"/>
      <c r="D541" s="4" t="s">
        <v>19</v>
      </c>
      <c r="E541" s="4" t="s">
        <v>25</v>
      </c>
      <c r="F541" s="35" t="s">
        <v>21</v>
      </c>
      <c r="G541" s="39">
        <v>100</v>
      </c>
      <c r="H541" s="1">
        <v>100</v>
      </c>
      <c r="I541" s="2">
        <f t="shared" si="85"/>
        <v>100</v>
      </c>
      <c r="J541" s="73"/>
      <c r="K541" s="41"/>
      <c r="L541" s="61"/>
      <c r="M541" s="61"/>
      <c r="N541" s="45"/>
      <c r="O541" s="45"/>
    </row>
    <row r="542" spans="1:15" ht="204" x14ac:dyDescent="0.25">
      <c r="A542" s="53"/>
      <c r="B542" s="53"/>
      <c r="C542" s="53"/>
      <c r="D542" s="4" t="s">
        <v>19</v>
      </c>
      <c r="E542" s="4" t="s">
        <v>26</v>
      </c>
      <c r="F542" s="35" t="s">
        <v>21</v>
      </c>
      <c r="G542" s="39">
        <v>100</v>
      </c>
      <c r="H542" s="1">
        <v>100</v>
      </c>
      <c r="I542" s="2">
        <f t="shared" si="85"/>
        <v>100</v>
      </c>
      <c r="J542" s="74"/>
      <c r="K542" s="41"/>
      <c r="L542" s="62"/>
      <c r="M542" s="62"/>
      <c r="N542" s="45"/>
      <c r="O542" s="45"/>
    </row>
    <row r="543" spans="1:15" ht="24" x14ac:dyDescent="0.25">
      <c r="A543" s="44" t="s">
        <v>42</v>
      </c>
      <c r="B543" s="44" t="s">
        <v>14</v>
      </c>
      <c r="C543" s="44" t="s">
        <v>15</v>
      </c>
      <c r="D543" s="4" t="s">
        <v>16</v>
      </c>
      <c r="E543" s="4" t="s">
        <v>17</v>
      </c>
      <c r="F543" s="35" t="s">
        <v>18</v>
      </c>
      <c r="G543" s="11">
        <v>23</v>
      </c>
      <c r="H543" s="1">
        <v>23</v>
      </c>
      <c r="I543" s="2">
        <f t="shared" ref="I543:I544" si="86">H543/G543*100</f>
        <v>100</v>
      </c>
      <c r="J543" s="2">
        <f>I543</f>
        <v>100</v>
      </c>
      <c r="K543" s="41"/>
      <c r="L543" s="60" t="s">
        <v>67</v>
      </c>
      <c r="M543" s="77">
        <f>AVERAGE(J543:J563)</f>
        <v>100.59390454831572</v>
      </c>
      <c r="N543" s="46">
        <v>5</v>
      </c>
      <c r="O543" s="46" t="s">
        <v>71</v>
      </c>
    </row>
    <row r="544" spans="1:15" ht="42" customHeight="1" x14ac:dyDescent="0.25">
      <c r="A544" s="44"/>
      <c r="B544" s="44"/>
      <c r="C544" s="44"/>
      <c r="D544" s="4" t="s">
        <v>19</v>
      </c>
      <c r="E544" s="4" t="s">
        <v>20</v>
      </c>
      <c r="F544" s="35" t="s">
        <v>21</v>
      </c>
      <c r="G544" s="2">
        <v>4</v>
      </c>
      <c r="H544" s="1">
        <v>3.7</v>
      </c>
      <c r="I544" s="2">
        <f t="shared" si="86"/>
        <v>92.5</v>
      </c>
      <c r="J544" s="72">
        <f>AVERAGE(I544:I549)</f>
        <v>97.683333333333337</v>
      </c>
      <c r="K544" s="14" t="s">
        <v>161</v>
      </c>
      <c r="L544" s="61"/>
      <c r="M544" s="77"/>
      <c r="N544" s="78"/>
      <c r="O544" s="78"/>
    </row>
    <row r="545" spans="1:15" ht="24" x14ac:dyDescent="0.25">
      <c r="A545" s="44"/>
      <c r="B545" s="44"/>
      <c r="C545" s="44"/>
      <c r="D545" s="4" t="s">
        <v>19</v>
      </c>
      <c r="E545" s="4" t="s">
        <v>22</v>
      </c>
      <c r="F545" s="35" t="s">
        <v>21</v>
      </c>
      <c r="G545" s="39">
        <v>0</v>
      </c>
      <c r="H545" s="1">
        <v>0</v>
      </c>
      <c r="I545" s="2">
        <f>IF(H545=0,100,IF(H545=10,90,IF(H545=25,75,IF(H545=45,55,IF(H545=70,30,IF(H545&gt;100,0,0))))))</f>
        <v>100</v>
      </c>
      <c r="J545" s="73"/>
      <c r="K545" s="41"/>
      <c r="L545" s="61"/>
      <c r="M545" s="77"/>
      <c r="N545" s="78"/>
      <c r="O545" s="78"/>
    </row>
    <row r="546" spans="1:15" ht="24" x14ac:dyDescent="0.25">
      <c r="A546" s="44"/>
      <c r="B546" s="44"/>
      <c r="C546" s="44"/>
      <c r="D546" s="4" t="s">
        <v>19</v>
      </c>
      <c r="E546" s="4" t="s">
        <v>23</v>
      </c>
      <c r="F546" s="35" t="s">
        <v>21</v>
      </c>
      <c r="G546" s="39">
        <v>100</v>
      </c>
      <c r="H546" s="1">
        <v>100</v>
      </c>
      <c r="I546" s="2">
        <f t="shared" ref="I546:I551" si="87">H546/G546*100</f>
        <v>100</v>
      </c>
      <c r="J546" s="73"/>
      <c r="K546" s="41"/>
      <c r="L546" s="61"/>
      <c r="M546" s="77"/>
      <c r="N546" s="78"/>
      <c r="O546" s="78"/>
    </row>
    <row r="547" spans="1:15" ht="24" x14ac:dyDescent="0.25">
      <c r="A547" s="44"/>
      <c r="B547" s="44"/>
      <c r="C547" s="44"/>
      <c r="D547" s="4" t="s">
        <v>19</v>
      </c>
      <c r="E547" s="4" t="s">
        <v>24</v>
      </c>
      <c r="F547" s="35" t="s">
        <v>21</v>
      </c>
      <c r="G547" s="39">
        <v>100</v>
      </c>
      <c r="H547" s="1">
        <v>98.6</v>
      </c>
      <c r="I547" s="2">
        <f t="shared" si="87"/>
        <v>98.6</v>
      </c>
      <c r="J547" s="73"/>
      <c r="K547" s="41"/>
      <c r="L547" s="61"/>
      <c r="M547" s="77"/>
      <c r="N547" s="78"/>
      <c r="O547" s="78"/>
    </row>
    <row r="548" spans="1:15" ht="48" x14ac:dyDescent="0.25">
      <c r="A548" s="44"/>
      <c r="B548" s="44"/>
      <c r="C548" s="44"/>
      <c r="D548" s="4" t="s">
        <v>19</v>
      </c>
      <c r="E548" s="4" t="s">
        <v>25</v>
      </c>
      <c r="F548" s="35" t="s">
        <v>21</v>
      </c>
      <c r="G548" s="39">
        <v>100</v>
      </c>
      <c r="H548" s="1">
        <v>100</v>
      </c>
      <c r="I548" s="2">
        <f t="shared" si="87"/>
        <v>100</v>
      </c>
      <c r="J548" s="73"/>
      <c r="K548" s="41"/>
      <c r="L548" s="61"/>
      <c r="M548" s="77"/>
      <c r="N548" s="78"/>
      <c r="O548" s="78"/>
    </row>
    <row r="549" spans="1:15" ht="204" x14ac:dyDescent="0.25">
      <c r="A549" s="44"/>
      <c r="B549" s="44"/>
      <c r="C549" s="44"/>
      <c r="D549" s="4" t="s">
        <v>19</v>
      </c>
      <c r="E549" s="4" t="s">
        <v>26</v>
      </c>
      <c r="F549" s="35" t="s">
        <v>21</v>
      </c>
      <c r="G549" s="39">
        <v>100</v>
      </c>
      <c r="H549" s="1">
        <v>95</v>
      </c>
      <c r="I549" s="2">
        <f t="shared" si="87"/>
        <v>95</v>
      </c>
      <c r="J549" s="74"/>
      <c r="K549" s="41" t="s">
        <v>174</v>
      </c>
      <c r="L549" s="62"/>
      <c r="M549" s="77"/>
      <c r="N549" s="78"/>
      <c r="O549" s="78"/>
    </row>
    <row r="550" spans="1:15" ht="24" x14ac:dyDescent="0.25">
      <c r="A550" s="44"/>
      <c r="B550" s="44" t="s">
        <v>27</v>
      </c>
      <c r="C550" s="44" t="s">
        <v>15</v>
      </c>
      <c r="D550" s="4" t="s">
        <v>16</v>
      </c>
      <c r="E550" s="4" t="s">
        <v>17</v>
      </c>
      <c r="F550" s="35" t="s">
        <v>18</v>
      </c>
      <c r="G550" s="11">
        <v>80</v>
      </c>
      <c r="H550" s="1">
        <v>81</v>
      </c>
      <c r="I550" s="2">
        <f t="shared" si="87"/>
        <v>101.25</v>
      </c>
      <c r="J550" s="2">
        <f>I550</f>
        <v>101.25</v>
      </c>
      <c r="K550" s="41"/>
      <c r="L550" s="60" t="s">
        <v>67</v>
      </c>
      <c r="M550" s="77"/>
      <c r="N550" s="78"/>
      <c r="O550" s="78"/>
    </row>
    <row r="551" spans="1:15" ht="36" x14ac:dyDescent="0.25">
      <c r="A551" s="44"/>
      <c r="B551" s="44"/>
      <c r="C551" s="44"/>
      <c r="D551" s="4" t="s">
        <v>19</v>
      </c>
      <c r="E551" s="4" t="s">
        <v>20</v>
      </c>
      <c r="F551" s="35" t="s">
        <v>21</v>
      </c>
      <c r="G551" s="39">
        <v>13.5</v>
      </c>
      <c r="H551" s="1">
        <v>13</v>
      </c>
      <c r="I551" s="2">
        <f t="shared" si="87"/>
        <v>96.296296296296291</v>
      </c>
      <c r="J551" s="72">
        <f>AVERAGE(I551:I556)</f>
        <v>98.316049382716059</v>
      </c>
      <c r="K551" s="41"/>
      <c r="L551" s="61"/>
      <c r="M551" s="77"/>
      <c r="N551" s="78"/>
      <c r="O551" s="78"/>
    </row>
    <row r="552" spans="1:15" ht="24" x14ac:dyDescent="0.25">
      <c r="A552" s="44"/>
      <c r="B552" s="44"/>
      <c r="C552" s="44"/>
      <c r="D552" s="4" t="s">
        <v>19</v>
      </c>
      <c r="E552" s="4" t="s">
        <v>22</v>
      </c>
      <c r="F552" s="35" t="s">
        <v>21</v>
      </c>
      <c r="G552" s="39">
        <v>0</v>
      </c>
      <c r="H552" s="1">
        <v>0</v>
      </c>
      <c r="I552" s="2">
        <f>IF(H552=0,100,IF(H552=10,90,IF(H552=25,75,IF(H552=45,55,IF(H552=70,30,IF(H552&gt;100,0,0))))))</f>
        <v>100</v>
      </c>
      <c r="J552" s="73"/>
      <c r="K552" s="41"/>
      <c r="L552" s="61"/>
      <c r="M552" s="77"/>
      <c r="N552" s="78"/>
      <c r="O552" s="78"/>
    </row>
    <row r="553" spans="1:15" ht="24" x14ac:dyDescent="0.25">
      <c r="A553" s="44"/>
      <c r="B553" s="44"/>
      <c r="C553" s="44"/>
      <c r="D553" s="4" t="s">
        <v>19</v>
      </c>
      <c r="E553" s="4" t="s">
        <v>23</v>
      </c>
      <c r="F553" s="35" t="s">
        <v>21</v>
      </c>
      <c r="G553" s="39">
        <v>100</v>
      </c>
      <c r="H553" s="1">
        <v>100</v>
      </c>
      <c r="I553" s="2">
        <f t="shared" ref="I553:I558" si="88">H553/G553*100</f>
        <v>100</v>
      </c>
      <c r="J553" s="73"/>
      <c r="K553" s="41"/>
      <c r="L553" s="61"/>
      <c r="M553" s="77"/>
      <c r="N553" s="78"/>
      <c r="O553" s="78"/>
    </row>
    <row r="554" spans="1:15" ht="24" x14ac:dyDescent="0.25">
      <c r="A554" s="44"/>
      <c r="B554" s="44"/>
      <c r="C554" s="44"/>
      <c r="D554" s="4" t="s">
        <v>19</v>
      </c>
      <c r="E554" s="4" t="s">
        <v>24</v>
      </c>
      <c r="F554" s="35" t="s">
        <v>21</v>
      </c>
      <c r="G554" s="39">
        <v>100</v>
      </c>
      <c r="H554" s="1">
        <v>98.6</v>
      </c>
      <c r="I554" s="2">
        <f t="shared" si="88"/>
        <v>98.6</v>
      </c>
      <c r="J554" s="73"/>
      <c r="K554" s="41"/>
      <c r="L554" s="61"/>
      <c r="M554" s="77"/>
      <c r="N554" s="78"/>
      <c r="O554" s="78"/>
    </row>
    <row r="555" spans="1:15" ht="48" x14ac:dyDescent="0.25">
      <c r="A555" s="44"/>
      <c r="B555" s="44"/>
      <c r="C555" s="44"/>
      <c r="D555" s="4" t="s">
        <v>19</v>
      </c>
      <c r="E555" s="4" t="s">
        <v>25</v>
      </c>
      <c r="F555" s="35" t="s">
        <v>21</v>
      </c>
      <c r="G555" s="39">
        <v>100</v>
      </c>
      <c r="H555" s="1">
        <v>100</v>
      </c>
      <c r="I555" s="2">
        <f t="shared" si="88"/>
        <v>100</v>
      </c>
      <c r="J555" s="73"/>
      <c r="K555" s="41"/>
      <c r="L555" s="61"/>
      <c r="M555" s="77"/>
      <c r="N555" s="78"/>
      <c r="O555" s="78"/>
    </row>
    <row r="556" spans="1:15" ht="204" x14ac:dyDescent="0.25">
      <c r="A556" s="44"/>
      <c r="B556" s="44"/>
      <c r="C556" s="44"/>
      <c r="D556" s="4" t="s">
        <v>19</v>
      </c>
      <c r="E556" s="4" t="s">
        <v>26</v>
      </c>
      <c r="F556" s="35" t="s">
        <v>21</v>
      </c>
      <c r="G556" s="39">
        <v>100</v>
      </c>
      <c r="H556" s="1">
        <v>95</v>
      </c>
      <c r="I556" s="2">
        <f t="shared" si="88"/>
        <v>95</v>
      </c>
      <c r="J556" s="74"/>
      <c r="K556" s="41" t="s">
        <v>174</v>
      </c>
      <c r="L556" s="62"/>
      <c r="M556" s="77"/>
      <c r="N556" s="78"/>
      <c r="O556" s="78"/>
    </row>
    <row r="557" spans="1:15" ht="36" x14ac:dyDescent="0.25">
      <c r="A557" s="44"/>
      <c r="B557" s="44" t="s">
        <v>28</v>
      </c>
      <c r="C557" s="44" t="s">
        <v>15</v>
      </c>
      <c r="D557" s="4" t="s">
        <v>16</v>
      </c>
      <c r="E557" s="4" t="s">
        <v>17</v>
      </c>
      <c r="F557" s="35" t="s">
        <v>18</v>
      </c>
      <c r="G557" s="11">
        <v>489</v>
      </c>
      <c r="H557" s="1">
        <v>520</v>
      </c>
      <c r="I557" s="2">
        <f t="shared" si="88"/>
        <v>106.33946830265847</v>
      </c>
      <c r="J557" s="2">
        <f>I557</f>
        <v>106.33946830265847</v>
      </c>
      <c r="K557" s="41" t="s">
        <v>161</v>
      </c>
      <c r="L557" s="60" t="s">
        <v>67</v>
      </c>
      <c r="M557" s="77"/>
      <c r="N557" s="78"/>
      <c r="O557" s="78"/>
    </row>
    <row r="558" spans="1:15" ht="36" x14ac:dyDescent="0.25">
      <c r="A558" s="44"/>
      <c r="B558" s="44"/>
      <c r="C558" s="44"/>
      <c r="D558" s="4" t="s">
        <v>19</v>
      </c>
      <c r="E558" s="4" t="s">
        <v>20</v>
      </c>
      <c r="F558" s="35" t="s">
        <v>21</v>
      </c>
      <c r="G558" s="39">
        <v>82.6</v>
      </c>
      <c r="H558" s="1">
        <v>83.3</v>
      </c>
      <c r="I558" s="2">
        <f t="shared" si="88"/>
        <v>100.84745762711864</v>
      </c>
      <c r="J558" s="72">
        <f>AVERAGE(I558:I563)</f>
        <v>99.974576271186436</v>
      </c>
      <c r="K558" s="41"/>
      <c r="L558" s="61"/>
      <c r="M558" s="77"/>
      <c r="N558" s="78"/>
      <c r="O558" s="78"/>
    </row>
    <row r="559" spans="1:15" ht="24" x14ac:dyDescent="0.25">
      <c r="A559" s="44"/>
      <c r="B559" s="44"/>
      <c r="C559" s="44"/>
      <c r="D559" s="4" t="s">
        <v>19</v>
      </c>
      <c r="E559" s="4" t="s">
        <v>22</v>
      </c>
      <c r="F559" s="35" t="s">
        <v>21</v>
      </c>
      <c r="G559" s="39">
        <v>0</v>
      </c>
      <c r="H559" s="1">
        <v>0</v>
      </c>
      <c r="I559" s="2">
        <f>IF(H559=0,100,IF(H559=10,90,IF(H559=25,75,IF(H559=45,55,IF(H559=70,30,IF(H559&gt;100,0,0))))))</f>
        <v>100</v>
      </c>
      <c r="J559" s="73"/>
      <c r="K559" s="41"/>
      <c r="L559" s="61"/>
      <c r="M559" s="77"/>
      <c r="N559" s="78"/>
      <c r="O559" s="78"/>
    </row>
    <row r="560" spans="1:15" ht="24" x14ac:dyDescent="0.25">
      <c r="A560" s="44"/>
      <c r="B560" s="44"/>
      <c r="C560" s="44"/>
      <c r="D560" s="4" t="s">
        <v>19</v>
      </c>
      <c r="E560" s="4" t="s">
        <v>23</v>
      </c>
      <c r="F560" s="35" t="s">
        <v>21</v>
      </c>
      <c r="G560" s="39">
        <v>100</v>
      </c>
      <c r="H560" s="1">
        <v>99</v>
      </c>
      <c r="I560" s="2">
        <f>H560/G560*100</f>
        <v>99</v>
      </c>
      <c r="J560" s="73"/>
      <c r="K560" s="41"/>
      <c r="L560" s="61"/>
      <c r="M560" s="77"/>
      <c r="N560" s="78"/>
      <c r="O560" s="78"/>
    </row>
    <row r="561" spans="1:15" ht="24" x14ac:dyDescent="0.25">
      <c r="A561" s="44"/>
      <c r="B561" s="44"/>
      <c r="C561" s="44"/>
      <c r="D561" s="4" t="s">
        <v>19</v>
      </c>
      <c r="E561" s="4" t="s">
        <v>24</v>
      </c>
      <c r="F561" s="35" t="s">
        <v>21</v>
      </c>
      <c r="G561" s="39">
        <v>100</v>
      </c>
      <c r="H561" s="1">
        <v>100</v>
      </c>
      <c r="I561" s="2">
        <f>H561/G561*100</f>
        <v>100</v>
      </c>
      <c r="J561" s="73"/>
      <c r="K561" s="41"/>
      <c r="L561" s="61"/>
      <c r="M561" s="77"/>
      <c r="N561" s="78"/>
      <c r="O561" s="78"/>
    </row>
    <row r="562" spans="1:15" ht="48" x14ac:dyDescent="0.25">
      <c r="A562" s="44"/>
      <c r="B562" s="44"/>
      <c r="C562" s="44"/>
      <c r="D562" s="4" t="s">
        <v>19</v>
      </c>
      <c r="E562" s="4" t="s">
        <v>25</v>
      </c>
      <c r="F562" s="35" t="s">
        <v>21</v>
      </c>
      <c r="G562" s="39">
        <v>100</v>
      </c>
      <c r="H562" s="1">
        <v>100</v>
      </c>
      <c r="I562" s="2">
        <f>H562/G562*100</f>
        <v>100</v>
      </c>
      <c r="J562" s="73"/>
      <c r="K562" s="41"/>
      <c r="L562" s="61"/>
      <c r="M562" s="77"/>
      <c r="N562" s="78"/>
      <c r="O562" s="78"/>
    </row>
    <row r="563" spans="1:15" ht="204" x14ac:dyDescent="0.25">
      <c r="A563" s="44"/>
      <c r="B563" s="44"/>
      <c r="C563" s="44"/>
      <c r="D563" s="4" t="s">
        <v>19</v>
      </c>
      <c r="E563" s="4" t="s">
        <v>26</v>
      </c>
      <c r="F563" s="28" t="s">
        <v>21</v>
      </c>
      <c r="G563" s="39">
        <v>100</v>
      </c>
      <c r="H563" s="1">
        <v>100</v>
      </c>
      <c r="I563" s="2">
        <f>H563/G563*100</f>
        <v>100</v>
      </c>
      <c r="J563" s="74"/>
      <c r="K563" s="29"/>
      <c r="L563" s="62"/>
      <c r="M563" s="77"/>
      <c r="N563" s="47"/>
      <c r="O563" s="47"/>
    </row>
    <row r="564" spans="1:15" ht="24" x14ac:dyDescent="0.25">
      <c r="A564" s="48" t="s">
        <v>137</v>
      </c>
      <c r="B564" s="48" t="s">
        <v>74</v>
      </c>
      <c r="C564" s="48" t="s">
        <v>15</v>
      </c>
      <c r="D564" s="39" t="s">
        <v>16</v>
      </c>
      <c r="E564" s="7" t="s">
        <v>75</v>
      </c>
      <c r="F564" s="39" t="s">
        <v>45</v>
      </c>
      <c r="G564" s="8">
        <v>40</v>
      </c>
      <c r="H564" s="1">
        <v>39</v>
      </c>
      <c r="I564" s="40">
        <f t="shared" ref="I564:I578" si="89">H564/G564*100</f>
        <v>97.5</v>
      </c>
      <c r="J564" s="40">
        <f>I564</f>
        <v>97.5</v>
      </c>
      <c r="K564" s="40"/>
      <c r="L564" s="55" t="s">
        <v>67</v>
      </c>
      <c r="M564" s="55">
        <f>AVERAGE(J564:J572)</f>
        <v>102.75937500000001</v>
      </c>
      <c r="N564" s="65">
        <v>5</v>
      </c>
      <c r="O564" s="54">
        <f>AVERAGE(M564,M573,M576)</f>
        <v>98.767013888888883</v>
      </c>
    </row>
    <row r="565" spans="1:15" ht="24" x14ac:dyDescent="0.25">
      <c r="A565" s="49"/>
      <c r="B565" s="49"/>
      <c r="C565" s="49"/>
      <c r="D565" s="39" t="s">
        <v>19</v>
      </c>
      <c r="E565" s="7" t="s">
        <v>76</v>
      </c>
      <c r="F565" s="39" t="s">
        <v>21</v>
      </c>
      <c r="G565" s="8">
        <v>100</v>
      </c>
      <c r="H565" s="1">
        <v>100</v>
      </c>
      <c r="I565" s="40">
        <f t="shared" si="89"/>
        <v>100</v>
      </c>
      <c r="J565" s="55">
        <f>AVERAGE(I565:I572)</f>
        <v>108.01875</v>
      </c>
      <c r="K565" s="40"/>
      <c r="L565" s="56"/>
      <c r="M565" s="56"/>
      <c r="N565" s="66"/>
      <c r="O565" s="45"/>
    </row>
    <row r="566" spans="1:15" ht="24" x14ac:dyDescent="0.25">
      <c r="A566" s="49"/>
      <c r="B566" s="49"/>
      <c r="C566" s="49"/>
      <c r="D566" s="39" t="s">
        <v>19</v>
      </c>
      <c r="E566" s="7" t="s">
        <v>77</v>
      </c>
      <c r="F566" s="39" t="s">
        <v>21</v>
      </c>
      <c r="G566" s="8">
        <v>100</v>
      </c>
      <c r="H566" s="1">
        <v>100</v>
      </c>
      <c r="I566" s="40">
        <f t="shared" si="89"/>
        <v>100</v>
      </c>
      <c r="J566" s="56"/>
      <c r="K566" s="40"/>
      <c r="L566" s="56"/>
      <c r="M566" s="56"/>
      <c r="N566" s="66"/>
      <c r="O566" s="45"/>
    </row>
    <row r="567" spans="1:15" ht="24" x14ac:dyDescent="0.25">
      <c r="A567" s="49"/>
      <c r="B567" s="49"/>
      <c r="C567" s="49"/>
      <c r="D567" s="39" t="s">
        <v>19</v>
      </c>
      <c r="E567" s="7" t="s">
        <v>78</v>
      </c>
      <c r="F567" s="39" t="s">
        <v>21</v>
      </c>
      <c r="G567" s="8">
        <v>100</v>
      </c>
      <c r="H567" s="1">
        <v>100</v>
      </c>
      <c r="I567" s="40">
        <f t="shared" si="89"/>
        <v>100</v>
      </c>
      <c r="J567" s="56"/>
      <c r="K567" s="40"/>
      <c r="L567" s="56"/>
      <c r="M567" s="56"/>
      <c r="N567" s="66"/>
      <c r="O567" s="45"/>
    </row>
    <row r="568" spans="1:15" ht="24" x14ac:dyDescent="0.25">
      <c r="A568" s="49"/>
      <c r="B568" s="49"/>
      <c r="C568" s="49"/>
      <c r="D568" s="39" t="s">
        <v>19</v>
      </c>
      <c r="E568" s="7" t="s">
        <v>79</v>
      </c>
      <c r="F568" s="39" t="s">
        <v>21</v>
      </c>
      <c r="G568" s="8">
        <v>0</v>
      </c>
      <c r="H568" s="1">
        <v>2.6</v>
      </c>
      <c r="I568" s="40">
        <f>100-H568</f>
        <v>97.4</v>
      </c>
      <c r="J568" s="56"/>
      <c r="K568" s="40"/>
      <c r="L568" s="56"/>
      <c r="M568" s="56"/>
      <c r="N568" s="66"/>
      <c r="O568" s="45"/>
    </row>
    <row r="569" spans="1:15" ht="24" x14ac:dyDescent="0.25">
      <c r="A569" s="49"/>
      <c r="B569" s="49"/>
      <c r="C569" s="49"/>
      <c r="D569" s="39" t="s">
        <v>19</v>
      </c>
      <c r="E569" s="7" t="s">
        <v>80</v>
      </c>
      <c r="F569" s="39" t="s">
        <v>21</v>
      </c>
      <c r="G569" s="8">
        <v>10</v>
      </c>
      <c r="H569" s="1">
        <v>10</v>
      </c>
      <c r="I569" s="40">
        <f t="shared" si="89"/>
        <v>100</v>
      </c>
      <c r="J569" s="56"/>
      <c r="K569" s="40"/>
      <c r="L569" s="56"/>
      <c r="M569" s="56"/>
      <c r="N569" s="66"/>
      <c r="O569" s="45"/>
    </row>
    <row r="570" spans="1:15" ht="24" x14ac:dyDescent="0.25">
      <c r="A570" s="49"/>
      <c r="B570" s="49"/>
      <c r="C570" s="49"/>
      <c r="D570" s="39" t="s">
        <v>19</v>
      </c>
      <c r="E570" s="7" t="s">
        <v>81</v>
      </c>
      <c r="F570" s="39" t="s">
        <v>21</v>
      </c>
      <c r="G570" s="8">
        <v>50</v>
      </c>
      <c r="H570" s="1">
        <v>18</v>
      </c>
      <c r="I570" s="40">
        <f t="shared" si="89"/>
        <v>36</v>
      </c>
      <c r="J570" s="56"/>
      <c r="K570" s="15" t="s">
        <v>183</v>
      </c>
      <c r="L570" s="56"/>
      <c r="M570" s="56"/>
      <c r="N570" s="66"/>
      <c r="O570" s="45"/>
    </row>
    <row r="571" spans="1:15" ht="60" x14ac:dyDescent="0.25">
      <c r="A571" s="49"/>
      <c r="B571" s="49"/>
      <c r="C571" s="49"/>
      <c r="D571" s="39" t="s">
        <v>19</v>
      </c>
      <c r="E571" s="7" t="s">
        <v>82</v>
      </c>
      <c r="F571" s="39" t="s">
        <v>21</v>
      </c>
      <c r="G571" s="8">
        <v>40</v>
      </c>
      <c r="H571" s="1">
        <v>92.3</v>
      </c>
      <c r="I571" s="40">
        <f t="shared" si="89"/>
        <v>230.75</v>
      </c>
      <c r="J571" s="56"/>
      <c r="K571" s="40" t="s">
        <v>164</v>
      </c>
      <c r="L571" s="56"/>
      <c r="M571" s="56"/>
      <c r="N571" s="66"/>
      <c r="O571" s="45"/>
    </row>
    <row r="572" spans="1:15" ht="24" x14ac:dyDescent="0.25">
      <c r="A572" s="49"/>
      <c r="B572" s="50"/>
      <c r="C572" s="50"/>
      <c r="D572" s="39" t="s">
        <v>19</v>
      </c>
      <c r="E572" s="7" t="s">
        <v>83</v>
      </c>
      <c r="F572" s="39" t="s">
        <v>21</v>
      </c>
      <c r="G572" s="8">
        <v>100</v>
      </c>
      <c r="H572" s="1">
        <v>100</v>
      </c>
      <c r="I572" s="40">
        <f t="shared" si="89"/>
        <v>100</v>
      </c>
      <c r="J572" s="57"/>
      <c r="K572" s="40"/>
      <c r="L572" s="56"/>
      <c r="M572" s="57"/>
      <c r="N572" s="66"/>
      <c r="O572" s="45"/>
    </row>
    <row r="573" spans="1:15" ht="24" x14ac:dyDescent="0.25">
      <c r="A573" s="49"/>
      <c r="B573" s="48" t="s">
        <v>84</v>
      </c>
      <c r="C573" s="48" t="s">
        <v>15</v>
      </c>
      <c r="D573" s="39" t="s">
        <v>16</v>
      </c>
      <c r="E573" s="7" t="s">
        <v>85</v>
      </c>
      <c r="F573" s="39" t="s">
        <v>86</v>
      </c>
      <c r="G573" s="8">
        <v>30</v>
      </c>
      <c r="H573" s="1">
        <v>28</v>
      </c>
      <c r="I573" s="40">
        <f t="shared" si="89"/>
        <v>93.333333333333329</v>
      </c>
      <c r="J573" s="40">
        <f>I573</f>
        <v>93.333333333333329</v>
      </c>
      <c r="K573" s="40" t="s">
        <v>176</v>
      </c>
      <c r="L573" s="56"/>
      <c r="M573" s="55">
        <f>AVERAGE(J573:J575)</f>
        <v>102.91666666666666</v>
      </c>
      <c r="N573" s="66"/>
      <c r="O573" s="45"/>
    </row>
    <row r="574" spans="1:15" ht="24" x14ac:dyDescent="0.25">
      <c r="A574" s="49"/>
      <c r="B574" s="49"/>
      <c r="C574" s="49"/>
      <c r="D574" s="39" t="s">
        <v>19</v>
      </c>
      <c r="E574" s="7" t="s">
        <v>87</v>
      </c>
      <c r="F574" s="39" t="s">
        <v>21</v>
      </c>
      <c r="G574" s="8">
        <v>80</v>
      </c>
      <c r="H574" s="1">
        <v>100</v>
      </c>
      <c r="I574" s="40">
        <f t="shared" si="89"/>
        <v>125</v>
      </c>
      <c r="J574" s="55">
        <f>AVERAGE(I574:I575)</f>
        <v>112.5</v>
      </c>
      <c r="K574" s="40" t="s">
        <v>177</v>
      </c>
      <c r="L574" s="56"/>
      <c r="M574" s="56"/>
      <c r="N574" s="66"/>
      <c r="O574" s="45"/>
    </row>
    <row r="575" spans="1:15" ht="62.25" customHeight="1" x14ac:dyDescent="0.25">
      <c r="A575" s="49"/>
      <c r="B575" s="49"/>
      <c r="C575" s="49"/>
      <c r="D575" s="39" t="s">
        <v>19</v>
      </c>
      <c r="E575" s="7" t="s">
        <v>88</v>
      </c>
      <c r="F575" s="39" t="s">
        <v>21</v>
      </c>
      <c r="G575" s="8">
        <v>100</v>
      </c>
      <c r="H575" s="1">
        <v>100</v>
      </c>
      <c r="I575" s="40">
        <f t="shared" si="89"/>
        <v>100</v>
      </c>
      <c r="J575" s="56"/>
      <c r="K575" s="40"/>
      <c r="L575" s="56"/>
      <c r="M575" s="56"/>
      <c r="N575" s="66"/>
      <c r="O575" s="45"/>
    </row>
    <row r="576" spans="1:15" ht="24" x14ac:dyDescent="0.25">
      <c r="A576" s="49"/>
      <c r="B576" s="48" t="s">
        <v>89</v>
      </c>
      <c r="C576" s="48" t="s">
        <v>15</v>
      </c>
      <c r="D576" s="39" t="s">
        <v>16</v>
      </c>
      <c r="E576" s="7" t="s">
        <v>90</v>
      </c>
      <c r="F576" s="39" t="s">
        <v>45</v>
      </c>
      <c r="G576" s="8">
        <v>10</v>
      </c>
      <c r="H576" s="1">
        <v>10</v>
      </c>
      <c r="I576" s="40">
        <f t="shared" si="89"/>
        <v>100</v>
      </c>
      <c r="J576" s="40">
        <f>I576</f>
        <v>100</v>
      </c>
      <c r="K576" s="40"/>
      <c r="L576" s="56"/>
      <c r="M576" s="55">
        <f>AVERAGE(J576:J578)</f>
        <v>90.625</v>
      </c>
      <c r="N576" s="66"/>
      <c r="O576" s="45"/>
    </row>
    <row r="577" spans="1:15" ht="24" x14ac:dyDescent="0.25">
      <c r="A577" s="49"/>
      <c r="B577" s="49"/>
      <c r="C577" s="49"/>
      <c r="D577" s="39" t="s">
        <v>19</v>
      </c>
      <c r="E577" s="7" t="s">
        <v>91</v>
      </c>
      <c r="F577" s="39" t="s">
        <v>21</v>
      </c>
      <c r="G577" s="16">
        <v>80</v>
      </c>
      <c r="H577" s="1">
        <v>50</v>
      </c>
      <c r="I577" s="40">
        <f t="shared" si="89"/>
        <v>62.5</v>
      </c>
      <c r="J577" s="55">
        <f>AVERAGE(I577:I578)</f>
        <v>81.25</v>
      </c>
      <c r="K577" s="40" t="s">
        <v>151</v>
      </c>
      <c r="L577" s="56"/>
      <c r="M577" s="56"/>
      <c r="N577" s="66"/>
      <c r="O577" s="45"/>
    </row>
    <row r="578" spans="1:15" ht="65.25" customHeight="1" x14ac:dyDescent="0.25">
      <c r="A578" s="50"/>
      <c r="B578" s="50"/>
      <c r="C578" s="50"/>
      <c r="D578" s="39" t="s">
        <v>19</v>
      </c>
      <c r="E578" s="7" t="s">
        <v>92</v>
      </c>
      <c r="F578" s="39" t="s">
        <v>21</v>
      </c>
      <c r="G578" s="8">
        <v>100</v>
      </c>
      <c r="H578" s="1">
        <v>100</v>
      </c>
      <c r="I578" s="40">
        <f t="shared" si="89"/>
        <v>100</v>
      </c>
      <c r="J578" s="57"/>
      <c r="K578" s="40"/>
      <c r="L578" s="57"/>
      <c r="M578" s="57"/>
      <c r="N578" s="67"/>
      <c r="O578" s="45"/>
    </row>
    <row r="579" spans="1:15" ht="24" x14ac:dyDescent="0.25">
      <c r="A579" s="59" t="s">
        <v>93</v>
      </c>
      <c r="B579" s="59" t="s">
        <v>74</v>
      </c>
      <c r="C579" s="59" t="s">
        <v>15</v>
      </c>
      <c r="D579" s="39" t="s">
        <v>16</v>
      </c>
      <c r="E579" s="7" t="s">
        <v>75</v>
      </c>
      <c r="F579" s="39" t="s">
        <v>45</v>
      </c>
      <c r="G579" s="35">
        <v>56</v>
      </c>
      <c r="H579" s="1">
        <v>62</v>
      </c>
      <c r="I579" s="40">
        <f t="shared" ref="I579:I595" si="90">H579/G579*100</f>
        <v>110.71428571428572</v>
      </c>
      <c r="J579" s="40">
        <f>I579</f>
        <v>110.71428571428572</v>
      </c>
      <c r="K579" s="40" t="s">
        <v>165</v>
      </c>
      <c r="L579" s="68" t="s">
        <v>67</v>
      </c>
      <c r="M579" s="68">
        <f>AVERAGE(J579:J587)</f>
        <v>154.19642857142858</v>
      </c>
      <c r="N579" s="82">
        <v>5</v>
      </c>
      <c r="O579" s="54">
        <f>AVERAGE(M579,M588,M590,M593)</f>
        <v>129.83382936507937</v>
      </c>
    </row>
    <row r="580" spans="1:15" ht="24" x14ac:dyDescent="0.25">
      <c r="A580" s="59"/>
      <c r="B580" s="59"/>
      <c r="C580" s="59"/>
      <c r="D580" s="39" t="s">
        <v>19</v>
      </c>
      <c r="E580" s="7" t="s">
        <v>76</v>
      </c>
      <c r="F580" s="39" t="s">
        <v>21</v>
      </c>
      <c r="G580" s="35">
        <v>100</v>
      </c>
      <c r="H580" s="1">
        <v>100</v>
      </c>
      <c r="I580" s="40">
        <f t="shared" si="90"/>
        <v>100</v>
      </c>
      <c r="J580" s="55">
        <f>AVERAGE(I580:I587)</f>
        <v>197.67857142857144</v>
      </c>
      <c r="K580" s="40"/>
      <c r="L580" s="68"/>
      <c r="M580" s="68"/>
      <c r="N580" s="83"/>
      <c r="O580" s="45"/>
    </row>
    <row r="581" spans="1:15" ht="24" x14ac:dyDescent="0.25">
      <c r="A581" s="59"/>
      <c r="B581" s="59"/>
      <c r="C581" s="59"/>
      <c r="D581" s="39" t="s">
        <v>19</v>
      </c>
      <c r="E581" s="7" t="s">
        <v>77</v>
      </c>
      <c r="F581" s="39" t="s">
        <v>21</v>
      </c>
      <c r="G581" s="35">
        <v>100</v>
      </c>
      <c r="H581" s="1">
        <v>100</v>
      </c>
      <c r="I581" s="40">
        <f t="shared" si="90"/>
        <v>100</v>
      </c>
      <c r="J581" s="56"/>
      <c r="K581" s="40"/>
      <c r="L581" s="68"/>
      <c r="M581" s="68"/>
      <c r="N581" s="83"/>
      <c r="O581" s="45"/>
    </row>
    <row r="582" spans="1:15" ht="24" x14ac:dyDescent="0.25">
      <c r="A582" s="59"/>
      <c r="B582" s="59"/>
      <c r="C582" s="59"/>
      <c r="D582" s="39" t="s">
        <v>19</v>
      </c>
      <c r="E582" s="7" t="s">
        <v>78</v>
      </c>
      <c r="F582" s="39" t="s">
        <v>21</v>
      </c>
      <c r="G582" s="35">
        <v>100</v>
      </c>
      <c r="H582" s="1">
        <v>100</v>
      </c>
      <c r="I582" s="40">
        <f t="shared" si="90"/>
        <v>100</v>
      </c>
      <c r="J582" s="56"/>
      <c r="K582" s="40"/>
      <c r="L582" s="68"/>
      <c r="M582" s="68"/>
      <c r="N582" s="83"/>
      <c r="O582" s="45"/>
    </row>
    <row r="583" spans="1:15" ht="24" x14ac:dyDescent="0.25">
      <c r="A583" s="59"/>
      <c r="B583" s="59"/>
      <c r="C583" s="59"/>
      <c r="D583" s="39" t="s">
        <v>19</v>
      </c>
      <c r="E583" s="7" t="s">
        <v>79</v>
      </c>
      <c r="F583" s="39" t="s">
        <v>21</v>
      </c>
      <c r="G583" s="35">
        <v>0</v>
      </c>
      <c r="H583" s="1">
        <v>0</v>
      </c>
      <c r="I583" s="40">
        <f>100-H583</f>
        <v>100</v>
      </c>
      <c r="J583" s="56"/>
      <c r="K583" s="40"/>
      <c r="L583" s="68"/>
      <c r="M583" s="68"/>
      <c r="N583" s="83"/>
      <c r="O583" s="45"/>
    </row>
    <row r="584" spans="1:15" ht="24" x14ac:dyDescent="0.25">
      <c r="A584" s="59"/>
      <c r="B584" s="59"/>
      <c r="C584" s="59"/>
      <c r="D584" s="39" t="s">
        <v>19</v>
      </c>
      <c r="E584" s="7" t="s">
        <v>80</v>
      </c>
      <c r="F584" s="39" t="s">
        <v>21</v>
      </c>
      <c r="G584" s="35">
        <v>20</v>
      </c>
      <c r="H584" s="1">
        <v>24</v>
      </c>
      <c r="I584" s="40">
        <f t="shared" si="90"/>
        <v>120</v>
      </c>
      <c r="J584" s="56"/>
      <c r="K584" s="40" t="s">
        <v>178</v>
      </c>
      <c r="L584" s="68"/>
      <c r="M584" s="68"/>
      <c r="N584" s="83"/>
      <c r="O584" s="45"/>
    </row>
    <row r="585" spans="1:15" ht="24" x14ac:dyDescent="0.25">
      <c r="A585" s="59"/>
      <c r="B585" s="59"/>
      <c r="C585" s="59"/>
      <c r="D585" s="39" t="s">
        <v>19</v>
      </c>
      <c r="E585" s="7" t="s">
        <v>81</v>
      </c>
      <c r="F585" s="39" t="s">
        <v>21</v>
      </c>
      <c r="G585" s="35">
        <v>70</v>
      </c>
      <c r="H585" s="1">
        <v>43</v>
      </c>
      <c r="I585" s="40">
        <f t="shared" si="90"/>
        <v>61.428571428571431</v>
      </c>
      <c r="J585" s="56"/>
      <c r="K585" s="40" t="s">
        <v>183</v>
      </c>
      <c r="L585" s="68"/>
      <c r="M585" s="68"/>
      <c r="N585" s="83"/>
      <c r="O585" s="45"/>
    </row>
    <row r="586" spans="1:15" ht="45.75" customHeight="1" x14ac:dyDescent="0.25">
      <c r="A586" s="59"/>
      <c r="B586" s="59"/>
      <c r="C586" s="59"/>
      <c r="D586" s="39" t="s">
        <v>19</v>
      </c>
      <c r="E586" s="7" t="s">
        <v>82</v>
      </c>
      <c r="F586" s="39" t="s">
        <v>21</v>
      </c>
      <c r="G586" s="35">
        <v>10</v>
      </c>
      <c r="H586" s="1">
        <v>90</v>
      </c>
      <c r="I586" s="40">
        <f t="shared" si="90"/>
        <v>900</v>
      </c>
      <c r="J586" s="56"/>
      <c r="K586" s="40" t="s">
        <v>184</v>
      </c>
      <c r="L586" s="68"/>
      <c r="M586" s="68"/>
      <c r="N586" s="83"/>
      <c r="O586" s="45"/>
    </row>
    <row r="587" spans="1:15" ht="24" x14ac:dyDescent="0.25">
      <c r="A587" s="59"/>
      <c r="B587" s="59"/>
      <c r="C587" s="59"/>
      <c r="D587" s="39" t="s">
        <v>19</v>
      </c>
      <c r="E587" s="7" t="s">
        <v>83</v>
      </c>
      <c r="F587" s="39" t="s">
        <v>21</v>
      </c>
      <c r="G587" s="35">
        <v>100</v>
      </c>
      <c r="H587" s="1">
        <v>100</v>
      </c>
      <c r="I587" s="40">
        <f t="shared" si="90"/>
        <v>100</v>
      </c>
      <c r="J587" s="57"/>
      <c r="K587" s="40"/>
      <c r="L587" s="68"/>
      <c r="M587" s="68"/>
      <c r="N587" s="83"/>
      <c r="O587" s="45"/>
    </row>
    <row r="588" spans="1:15" ht="24" x14ac:dyDescent="0.25">
      <c r="A588" s="59"/>
      <c r="B588" s="59" t="s">
        <v>94</v>
      </c>
      <c r="C588" s="59" t="s">
        <v>15</v>
      </c>
      <c r="D588" s="39" t="s">
        <v>16</v>
      </c>
      <c r="E588" s="7" t="s">
        <v>90</v>
      </c>
      <c r="F588" s="39" t="s">
        <v>45</v>
      </c>
      <c r="G588" s="35">
        <v>2</v>
      </c>
      <c r="H588" s="1">
        <v>3</v>
      </c>
      <c r="I588" s="40">
        <f t="shared" si="90"/>
        <v>150</v>
      </c>
      <c r="J588" s="38">
        <f>I588</f>
        <v>150</v>
      </c>
      <c r="K588" s="40" t="s">
        <v>185</v>
      </c>
      <c r="L588" s="68"/>
      <c r="M588" s="68">
        <f>AVERAGE(J588:J589)</f>
        <v>137.5</v>
      </c>
      <c r="N588" s="83"/>
      <c r="O588" s="45"/>
    </row>
    <row r="589" spans="1:15" ht="24" x14ac:dyDescent="0.25">
      <c r="A589" s="59"/>
      <c r="B589" s="59"/>
      <c r="C589" s="59"/>
      <c r="D589" s="39" t="s">
        <v>19</v>
      </c>
      <c r="E589" s="7" t="s">
        <v>95</v>
      </c>
      <c r="F589" s="39" t="s">
        <v>21</v>
      </c>
      <c r="G589" s="35">
        <v>80</v>
      </c>
      <c r="H589" s="1">
        <v>100</v>
      </c>
      <c r="I589" s="40">
        <f t="shared" si="90"/>
        <v>125</v>
      </c>
      <c r="J589" s="38">
        <f>I589</f>
        <v>125</v>
      </c>
      <c r="K589" s="40" t="s">
        <v>185</v>
      </c>
      <c r="L589" s="68"/>
      <c r="M589" s="68"/>
      <c r="N589" s="83"/>
      <c r="O589" s="45"/>
    </row>
    <row r="590" spans="1:15" ht="24" x14ac:dyDescent="0.25">
      <c r="A590" s="59"/>
      <c r="B590" s="59" t="s">
        <v>84</v>
      </c>
      <c r="C590" s="59" t="s">
        <v>15</v>
      </c>
      <c r="D590" s="39" t="s">
        <v>16</v>
      </c>
      <c r="E590" s="7" t="s">
        <v>85</v>
      </c>
      <c r="F590" s="39" t="s">
        <v>86</v>
      </c>
      <c r="G590" s="35">
        <v>45</v>
      </c>
      <c r="H590" s="1">
        <v>50</v>
      </c>
      <c r="I590" s="40">
        <f t="shared" si="90"/>
        <v>111.11111111111111</v>
      </c>
      <c r="J590" s="40">
        <f>I590</f>
        <v>111.11111111111111</v>
      </c>
      <c r="K590" s="40" t="s">
        <v>186</v>
      </c>
      <c r="L590" s="68"/>
      <c r="M590" s="68">
        <f>AVERAGE(J590:J592)</f>
        <v>111.80555555555556</v>
      </c>
      <c r="N590" s="83"/>
      <c r="O590" s="45"/>
    </row>
    <row r="591" spans="1:15" ht="24" x14ac:dyDescent="0.25">
      <c r="A591" s="59"/>
      <c r="B591" s="59"/>
      <c r="C591" s="59"/>
      <c r="D591" s="39" t="s">
        <v>19</v>
      </c>
      <c r="E591" s="7" t="s">
        <v>87</v>
      </c>
      <c r="F591" s="39" t="s">
        <v>21</v>
      </c>
      <c r="G591" s="35">
        <v>80</v>
      </c>
      <c r="H591" s="1">
        <v>100</v>
      </c>
      <c r="I591" s="40">
        <f t="shared" si="90"/>
        <v>125</v>
      </c>
      <c r="J591" s="55">
        <f>AVERAGE(I591:I592)</f>
        <v>112.5</v>
      </c>
      <c r="K591" s="40" t="s">
        <v>151</v>
      </c>
      <c r="L591" s="68"/>
      <c r="M591" s="68"/>
      <c r="N591" s="83"/>
      <c r="O591" s="45"/>
    </row>
    <row r="592" spans="1:15" ht="24" x14ac:dyDescent="0.25">
      <c r="A592" s="59"/>
      <c r="B592" s="59"/>
      <c r="C592" s="59"/>
      <c r="D592" s="39" t="s">
        <v>19</v>
      </c>
      <c r="E592" s="7" t="s">
        <v>88</v>
      </c>
      <c r="F592" s="39" t="s">
        <v>21</v>
      </c>
      <c r="G592" s="35">
        <v>100</v>
      </c>
      <c r="H592" s="1">
        <v>100</v>
      </c>
      <c r="I592" s="40">
        <f t="shared" si="90"/>
        <v>100</v>
      </c>
      <c r="J592" s="56"/>
      <c r="K592" s="40"/>
      <c r="L592" s="68"/>
      <c r="M592" s="68"/>
      <c r="N592" s="83"/>
      <c r="O592" s="45"/>
    </row>
    <row r="593" spans="1:16" ht="24" x14ac:dyDescent="0.25">
      <c r="A593" s="59"/>
      <c r="B593" s="59" t="s">
        <v>89</v>
      </c>
      <c r="C593" s="59" t="s">
        <v>15</v>
      </c>
      <c r="D593" s="39" t="s">
        <v>16</v>
      </c>
      <c r="E593" s="7" t="s">
        <v>90</v>
      </c>
      <c r="F593" s="39" t="s">
        <v>45</v>
      </c>
      <c r="G593" s="35">
        <v>15</v>
      </c>
      <c r="H593" s="1">
        <v>16</v>
      </c>
      <c r="I593" s="40">
        <f t="shared" si="90"/>
        <v>106.66666666666667</v>
      </c>
      <c r="J593" s="40">
        <f>I593</f>
        <v>106.66666666666667</v>
      </c>
      <c r="K593" s="40" t="s">
        <v>187</v>
      </c>
      <c r="L593" s="68"/>
      <c r="M593" s="68">
        <f>AVERAGE(J593:J595)</f>
        <v>115.83333333333334</v>
      </c>
      <c r="N593" s="83"/>
      <c r="O593" s="45"/>
    </row>
    <row r="594" spans="1:16" ht="24" x14ac:dyDescent="0.25">
      <c r="A594" s="59"/>
      <c r="B594" s="59"/>
      <c r="C594" s="59"/>
      <c r="D594" s="39" t="s">
        <v>19</v>
      </c>
      <c r="E594" s="7" t="s">
        <v>91</v>
      </c>
      <c r="F594" s="39" t="s">
        <v>21</v>
      </c>
      <c r="G594" s="16">
        <v>80</v>
      </c>
      <c r="H594" s="1">
        <v>100</v>
      </c>
      <c r="I594" s="40">
        <f t="shared" si="90"/>
        <v>125</v>
      </c>
      <c r="J594" s="55">
        <f>AVERAGE(I594:I595)</f>
        <v>125</v>
      </c>
      <c r="K594" s="40" t="s">
        <v>177</v>
      </c>
      <c r="L594" s="68"/>
      <c r="M594" s="68"/>
      <c r="N594" s="83"/>
      <c r="O594" s="45"/>
    </row>
    <row r="595" spans="1:16" ht="24" x14ac:dyDescent="0.25">
      <c r="A595" s="59"/>
      <c r="B595" s="59"/>
      <c r="C595" s="59"/>
      <c r="D595" s="39" t="s">
        <v>19</v>
      </c>
      <c r="E595" s="7" t="s">
        <v>92</v>
      </c>
      <c r="F595" s="39" t="s">
        <v>21</v>
      </c>
      <c r="G595" s="35">
        <v>80</v>
      </c>
      <c r="H595" s="1">
        <v>100</v>
      </c>
      <c r="I595" s="40">
        <f t="shared" si="90"/>
        <v>125</v>
      </c>
      <c r="J595" s="57"/>
      <c r="K595" s="37" t="s">
        <v>189</v>
      </c>
      <c r="L595" s="68"/>
      <c r="M595" s="68"/>
      <c r="N595" s="83"/>
      <c r="O595" s="45"/>
    </row>
    <row r="596" spans="1:16" s="20" customFormat="1" ht="24" x14ac:dyDescent="0.25">
      <c r="A596" s="59" t="s">
        <v>96</v>
      </c>
      <c r="B596" s="48" t="s">
        <v>74</v>
      </c>
      <c r="C596" s="48" t="s">
        <v>15</v>
      </c>
      <c r="D596" s="39" t="s">
        <v>16</v>
      </c>
      <c r="E596" s="7" t="s">
        <v>75</v>
      </c>
      <c r="F596" s="39" t="s">
        <v>45</v>
      </c>
      <c r="G596" s="17">
        <v>50</v>
      </c>
      <c r="H596" s="18">
        <v>62</v>
      </c>
      <c r="I596" s="19">
        <f>H596/G596*100</f>
        <v>124</v>
      </c>
      <c r="J596" s="30">
        <f>I596</f>
        <v>124</v>
      </c>
      <c r="K596" s="31" t="s">
        <v>165</v>
      </c>
      <c r="L596" s="58" t="s">
        <v>67</v>
      </c>
      <c r="M596" s="55">
        <f>AVERAGE(J596:J604)</f>
        <v>115.3125</v>
      </c>
      <c r="N596" s="82">
        <v>5</v>
      </c>
      <c r="O596" s="55">
        <f>AVERAGE(J596:J604)</f>
        <v>115.3125</v>
      </c>
    </row>
    <row r="597" spans="1:16" s="20" customFormat="1" ht="24" x14ac:dyDescent="0.25">
      <c r="A597" s="59"/>
      <c r="B597" s="49"/>
      <c r="C597" s="49"/>
      <c r="D597" s="39" t="s">
        <v>19</v>
      </c>
      <c r="E597" s="7" t="s">
        <v>76</v>
      </c>
      <c r="F597" s="39" t="s">
        <v>21</v>
      </c>
      <c r="G597" s="17">
        <v>100</v>
      </c>
      <c r="H597" s="18">
        <v>100</v>
      </c>
      <c r="I597" s="19">
        <f t="shared" ref="I597:I604" si="91">H597/G597*100</f>
        <v>100</v>
      </c>
      <c r="J597" s="84">
        <f>AVERAGE(I597:I604)</f>
        <v>106.625</v>
      </c>
      <c r="K597" s="38"/>
      <c r="L597" s="56"/>
      <c r="M597" s="56"/>
      <c r="N597" s="83"/>
      <c r="O597" s="63"/>
    </row>
    <row r="598" spans="1:16" s="20" customFormat="1" ht="24" x14ac:dyDescent="0.25">
      <c r="A598" s="59"/>
      <c r="B598" s="49"/>
      <c r="C598" s="49"/>
      <c r="D598" s="39" t="s">
        <v>19</v>
      </c>
      <c r="E598" s="7" t="s">
        <v>77</v>
      </c>
      <c r="F598" s="39" t="s">
        <v>21</v>
      </c>
      <c r="G598" s="17">
        <v>100</v>
      </c>
      <c r="H598" s="18">
        <v>100</v>
      </c>
      <c r="I598" s="19">
        <f>H598/G598*100</f>
        <v>100</v>
      </c>
      <c r="J598" s="85"/>
      <c r="K598" s="40"/>
      <c r="L598" s="56"/>
      <c r="M598" s="56"/>
      <c r="N598" s="83"/>
      <c r="O598" s="63"/>
    </row>
    <row r="599" spans="1:16" s="20" customFormat="1" ht="24" x14ac:dyDescent="0.25">
      <c r="A599" s="59"/>
      <c r="B599" s="49"/>
      <c r="C599" s="49"/>
      <c r="D599" s="39" t="s">
        <v>19</v>
      </c>
      <c r="E599" s="7" t="s">
        <v>78</v>
      </c>
      <c r="F599" s="39" t="s">
        <v>21</v>
      </c>
      <c r="G599" s="17">
        <v>100</v>
      </c>
      <c r="H599" s="18">
        <v>100</v>
      </c>
      <c r="I599" s="19">
        <f t="shared" si="91"/>
        <v>100</v>
      </c>
      <c r="J599" s="85"/>
      <c r="K599" s="40"/>
      <c r="L599" s="56"/>
      <c r="M599" s="56"/>
      <c r="N599" s="83"/>
      <c r="O599" s="63"/>
    </row>
    <row r="600" spans="1:16" s="20" customFormat="1" ht="24" x14ac:dyDescent="0.25">
      <c r="A600" s="59"/>
      <c r="B600" s="49"/>
      <c r="C600" s="49"/>
      <c r="D600" s="39" t="s">
        <v>19</v>
      </c>
      <c r="E600" s="7" t="s">
        <v>79</v>
      </c>
      <c r="F600" s="39" t="s">
        <v>21</v>
      </c>
      <c r="G600" s="17">
        <v>0</v>
      </c>
      <c r="H600" s="18">
        <v>0</v>
      </c>
      <c r="I600" s="40">
        <f>100-H600</f>
        <v>100</v>
      </c>
      <c r="J600" s="85"/>
      <c r="K600" s="40"/>
      <c r="L600" s="56"/>
      <c r="M600" s="56"/>
      <c r="N600" s="83"/>
      <c r="O600" s="63"/>
      <c r="P600" s="33"/>
    </row>
    <row r="601" spans="1:16" s="20" customFormat="1" ht="24" x14ac:dyDescent="0.25">
      <c r="A601" s="59"/>
      <c r="B601" s="49"/>
      <c r="C601" s="49"/>
      <c r="D601" s="39" t="s">
        <v>19</v>
      </c>
      <c r="E601" s="7" t="s">
        <v>80</v>
      </c>
      <c r="F601" s="39" t="s">
        <v>21</v>
      </c>
      <c r="G601" s="17">
        <v>20</v>
      </c>
      <c r="H601" s="18">
        <v>23</v>
      </c>
      <c r="I601" s="19">
        <f>H601/G601*100</f>
        <v>114.99999999999999</v>
      </c>
      <c r="J601" s="85"/>
      <c r="K601" s="40" t="s">
        <v>181</v>
      </c>
      <c r="L601" s="56"/>
      <c r="M601" s="56"/>
      <c r="N601" s="83"/>
      <c r="O601" s="63"/>
    </row>
    <row r="602" spans="1:16" s="20" customFormat="1" ht="36" x14ac:dyDescent="0.25">
      <c r="A602" s="59"/>
      <c r="B602" s="49"/>
      <c r="C602" s="49"/>
      <c r="D602" s="39" t="s">
        <v>19</v>
      </c>
      <c r="E602" s="7" t="s">
        <v>81</v>
      </c>
      <c r="F602" s="39" t="s">
        <v>21</v>
      </c>
      <c r="G602" s="17">
        <v>50</v>
      </c>
      <c r="H602" s="18">
        <v>69</v>
      </c>
      <c r="I602" s="19">
        <f t="shared" si="91"/>
        <v>138</v>
      </c>
      <c r="J602" s="85"/>
      <c r="K602" s="40" t="s">
        <v>182</v>
      </c>
      <c r="L602" s="56"/>
      <c r="M602" s="56"/>
      <c r="N602" s="83"/>
      <c r="O602" s="63"/>
    </row>
    <row r="603" spans="1:16" s="20" customFormat="1" ht="24" x14ac:dyDescent="0.25">
      <c r="A603" s="59"/>
      <c r="B603" s="49"/>
      <c r="C603" s="49"/>
      <c r="D603" s="39" t="s">
        <v>19</v>
      </c>
      <c r="E603" s="7" t="s">
        <v>82</v>
      </c>
      <c r="F603" s="39" t="s">
        <v>21</v>
      </c>
      <c r="G603" s="17">
        <v>90</v>
      </c>
      <c r="H603" s="18">
        <v>90</v>
      </c>
      <c r="I603" s="19">
        <f t="shared" si="91"/>
        <v>100</v>
      </c>
      <c r="J603" s="85"/>
      <c r="K603" s="40"/>
      <c r="L603" s="56"/>
      <c r="M603" s="56"/>
      <c r="N603" s="83"/>
      <c r="O603" s="63"/>
    </row>
    <row r="604" spans="1:16" s="20" customFormat="1" ht="24" x14ac:dyDescent="0.25">
      <c r="A604" s="59"/>
      <c r="B604" s="50"/>
      <c r="C604" s="50"/>
      <c r="D604" s="39" t="s">
        <v>19</v>
      </c>
      <c r="E604" s="7" t="s">
        <v>83</v>
      </c>
      <c r="F604" s="39" t="s">
        <v>21</v>
      </c>
      <c r="G604" s="17">
        <v>100</v>
      </c>
      <c r="H604" s="18">
        <v>100</v>
      </c>
      <c r="I604" s="19">
        <f t="shared" si="91"/>
        <v>100</v>
      </c>
      <c r="J604" s="86"/>
      <c r="K604" s="37"/>
      <c r="L604" s="57"/>
      <c r="M604" s="57"/>
      <c r="N604" s="83"/>
      <c r="O604" s="64"/>
    </row>
    <row r="605" spans="1:16" ht="24" x14ac:dyDescent="0.25">
      <c r="A605" s="48" t="s">
        <v>97</v>
      </c>
      <c r="B605" s="48" t="s">
        <v>74</v>
      </c>
      <c r="C605" s="48" t="s">
        <v>15</v>
      </c>
      <c r="D605" s="39" t="s">
        <v>16</v>
      </c>
      <c r="E605" s="7" t="s">
        <v>75</v>
      </c>
      <c r="F605" s="39" t="s">
        <v>45</v>
      </c>
      <c r="G605" s="35">
        <v>40</v>
      </c>
      <c r="H605" s="1">
        <v>55</v>
      </c>
      <c r="I605" s="40">
        <f t="shared" ref="I605:I636" si="92">H605/G605*100</f>
        <v>137.5</v>
      </c>
      <c r="J605" s="40">
        <f>I605</f>
        <v>137.5</v>
      </c>
      <c r="K605" s="31" t="s">
        <v>165</v>
      </c>
      <c r="L605" s="58" t="s">
        <v>67</v>
      </c>
      <c r="M605" s="55">
        <f>AVERAGE(J605:J613)</f>
        <v>119.66145833333333</v>
      </c>
      <c r="N605" s="65">
        <v>5</v>
      </c>
      <c r="O605" s="54">
        <f>AVERAGE(M605,M614,M617)</f>
        <v>104.67881944444444</v>
      </c>
    </row>
    <row r="606" spans="1:16" ht="24" x14ac:dyDescent="0.25">
      <c r="A606" s="49"/>
      <c r="B606" s="49"/>
      <c r="C606" s="49"/>
      <c r="D606" s="39" t="s">
        <v>19</v>
      </c>
      <c r="E606" s="7" t="s">
        <v>76</v>
      </c>
      <c r="F606" s="39" t="s">
        <v>21</v>
      </c>
      <c r="G606" s="35">
        <v>100</v>
      </c>
      <c r="H606" s="1">
        <v>100</v>
      </c>
      <c r="I606" s="40">
        <f t="shared" si="92"/>
        <v>100</v>
      </c>
      <c r="J606" s="55">
        <f>AVERAGE(I606:I613)</f>
        <v>101.82291666666666</v>
      </c>
      <c r="K606" s="38"/>
      <c r="L606" s="56"/>
      <c r="M606" s="56"/>
      <c r="N606" s="66"/>
      <c r="O606" s="45"/>
    </row>
    <row r="607" spans="1:16" ht="24" x14ac:dyDescent="0.25">
      <c r="A607" s="49"/>
      <c r="B607" s="49"/>
      <c r="C607" s="49"/>
      <c r="D607" s="39" t="s">
        <v>19</v>
      </c>
      <c r="E607" s="7" t="s">
        <v>77</v>
      </c>
      <c r="F607" s="39" t="s">
        <v>21</v>
      </c>
      <c r="G607" s="35">
        <v>100</v>
      </c>
      <c r="H607" s="1">
        <v>100</v>
      </c>
      <c r="I607" s="40">
        <f t="shared" si="92"/>
        <v>100</v>
      </c>
      <c r="J607" s="56"/>
      <c r="K607" s="40"/>
      <c r="L607" s="56"/>
      <c r="M607" s="56"/>
      <c r="N607" s="66"/>
      <c r="O607" s="45"/>
    </row>
    <row r="608" spans="1:16" ht="24" x14ac:dyDescent="0.25">
      <c r="A608" s="49"/>
      <c r="B608" s="49"/>
      <c r="C608" s="49"/>
      <c r="D608" s="39" t="s">
        <v>19</v>
      </c>
      <c r="E608" s="7" t="s">
        <v>78</v>
      </c>
      <c r="F608" s="39" t="s">
        <v>21</v>
      </c>
      <c r="G608" s="35">
        <v>100</v>
      </c>
      <c r="H608" s="1">
        <v>100</v>
      </c>
      <c r="I608" s="40">
        <f t="shared" si="92"/>
        <v>100</v>
      </c>
      <c r="J608" s="56"/>
      <c r="K608" s="40"/>
      <c r="L608" s="56"/>
      <c r="M608" s="56"/>
      <c r="N608" s="66"/>
      <c r="O608" s="45"/>
    </row>
    <row r="609" spans="1:15" ht="24" x14ac:dyDescent="0.25">
      <c r="A609" s="49"/>
      <c r="B609" s="49"/>
      <c r="C609" s="49"/>
      <c r="D609" s="39" t="s">
        <v>19</v>
      </c>
      <c r="E609" s="7" t="s">
        <v>79</v>
      </c>
      <c r="F609" s="39" t="s">
        <v>21</v>
      </c>
      <c r="G609" s="35">
        <v>0</v>
      </c>
      <c r="H609" s="1">
        <v>0</v>
      </c>
      <c r="I609" s="40">
        <f>100-H609</f>
        <v>100</v>
      </c>
      <c r="J609" s="56"/>
      <c r="K609" s="40"/>
      <c r="L609" s="56"/>
      <c r="M609" s="56"/>
      <c r="N609" s="66"/>
      <c r="O609" s="45"/>
    </row>
    <row r="610" spans="1:15" ht="24" x14ac:dyDescent="0.25">
      <c r="A610" s="49"/>
      <c r="B610" s="49"/>
      <c r="C610" s="49"/>
      <c r="D610" s="39" t="s">
        <v>19</v>
      </c>
      <c r="E610" s="7" t="s">
        <v>80</v>
      </c>
      <c r="F610" s="39" t="s">
        <v>21</v>
      </c>
      <c r="G610" s="35">
        <v>40</v>
      </c>
      <c r="H610" s="1">
        <v>40</v>
      </c>
      <c r="I610" s="40">
        <f t="shared" si="92"/>
        <v>100</v>
      </c>
      <c r="J610" s="56"/>
      <c r="K610" s="40"/>
      <c r="L610" s="56"/>
      <c r="M610" s="56"/>
      <c r="N610" s="66"/>
      <c r="O610" s="45"/>
    </row>
    <row r="611" spans="1:15" ht="42" customHeight="1" x14ac:dyDescent="0.25">
      <c r="A611" s="49"/>
      <c r="B611" s="49"/>
      <c r="C611" s="49"/>
      <c r="D611" s="39" t="s">
        <v>19</v>
      </c>
      <c r="E611" s="7" t="s">
        <v>81</v>
      </c>
      <c r="F611" s="39" t="s">
        <v>21</v>
      </c>
      <c r="G611" s="35">
        <v>60</v>
      </c>
      <c r="H611" s="1">
        <v>80</v>
      </c>
      <c r="I611" s="40">
        <f t="shared" si="92"/>
        <v>133.33333333333331</v>
      </c>
      <c r="J611" s="56"/>
      <c r="K611" s="40" t="s">
        <v>182</v>
      </c>
      <c r="L611" s="56"/>
      <c r="M611" s="56"/>
      <c r="N611" s="66"/>
      <c r="O611" s="45"/>
    </row>
    <row r="612" spans="1:15" ht="48" customHeight="1" x14ac:dyDescent="0.25">
      <c r="A612" s="49"/>
      <c r="B612" s="49"/>
      <c r="C612" s="49"/>
      <c r="D612" s="39" t="s">
        <v>19</v>
      </c>
      <c r="E612" s="7" t="s">
        <v>82</v>
      </c>
      <c r="F612" s="39" t="s">
        <v>21</v>
      </c>
      <c r="G612" s="35">
        <v>80</v>
      </c>
      <c r="H612" s="1">
        <v>65</v>
      </c>
      <c r="I612" s="40">
        <f t="shared" si="92"/>
        <v>81.25</v>
      </c>
      <c r="J612" s="56"/>
      <c r="K612" s="40" t="s">
        <v>194</v>
      </c>
      <c r="L612" s="56"/>
      <c r="M612" s="56"/>
      <c r="N612" s="66"/>
      <c r="O612" s="45"/>
    </row>
    <row r="613" spans="1:15" ht="24" x14ac:dyDescent="0.25">
      <c r="A613" s="49"/>
      <c r="B613" s="50"/>
      <c r="C613" s="50"/>
      <c r="D613" s="39" t="s">
        <v>19</v>
      </c>
      <c r="E613" s="7" t="s">
        <v>83</v>
      </c>
      <c r="F613" s="39" t="s">
        <v>21</v>
      </c>
      <c r="G613" s="35">
        <v>100</v>
      </c>
      <c r="H613" s="1">
        <v>100</v>
      </c>
      <c r="I613" s="40">
        <f t="shared" si="92"/>
        <v>100</v>
      </c>
      <c r="J613" s="57"/>
      <c r="K613" s="40"/>
      <c r="L613" s="56"/>
      <c r="M613" s="57"/>
      <c r="N613" s="66"/>
      <c r="O613" s="45"/>
    </row>
    <row r="614" spans="1:15" ht="24" x14ac:dyDescent="0.25">
      <c r="A614" s="49"/>
      <c r="B614" s="48" t="s">
        <v>84</v>
      </c>
      <c r="C614" s="48" t="s">
        <v>15</v>
      </c>
      <c r="D614" s="39" t="s">
        <v>16</v>
      </c>
      <c r="E614" s="7" t="s">
        <v>85</v>
      </c>
      <c r="F614" s="39" t="s">
        <v>86</v>
      </c>
      <c r="G614" s="35">
        <v>25</v>
      </c>
      <c r="H614" s="1">
        <v>25</v>
      </c>
      <c r="I614" s="40">
        <f t="shared" si="92"/>
        <v>100</v>
      </c>
      <c r="J614" s="40">
        <f>I614</f>
        <v>100</v>
      </c>
      <c r="K614" s="40"/>
      <c r="L614" s="56"/>
      <c r="M614" s="55">
        <f>AVERAGE(J614:J616)</f>
        <v>98.4375</v>
      </c>
      <c r="N614" s="66"/>
      <c r="O614" s="45"/>
    </row>
    <row r="615" spans="1:15" ht="24" x14ac:dyDescent="0.25">
      <c r="A615" s="49"/>
      <c r="B615" s="49"/>
      <c r="C615" s="49"/>
      <c r="D615" s="39" t="s">
        <v>19</v>
      </c>
      <c r="E615" s="7" t="s">
        <v>87</v>
      </c>
      <c r="F615" s="39" t="s">
        <v>21</v>
      </c>
      <c r="G615" s="35">
        <v>80</v>
      </c>
      <c r="H615" s="1">
        <v>75</v>
      </c>
      <c r="I615" s="40">
        <f t="shared" si="92"/>
        <v>93.75</v>
      </c>
      <c r="J615" s="55">
        <f>AVERAGE(I615:I616)</f>
        <v>96.875</v>
      </c>
      <c r="K615" s="40" t="s">
        <v>151</v>
      </c>
      <c r="L615" s="56"/>
      <c r="M615" s="56"/>
      <c r="N615" s="66"/>
      <c r="O615" s="45"/>
    </row>
    <row r="616" spans="1:15" ht="24" x14ac:dyDescent="0.25">
      <c r="A616" s="49"/>
      <c r="B616" s="49"/>
      <c r="C616" s="49"/>
      <c r="D616" s="39" t="s">
        <v>19</v>
      </c>
      <c r="E616" s="7" t="s">
        <v>88</v>
      </c>
      <c r="F616" s="39" t="s">
        <v>21</v>
      </c>
      <c r="G616" s="35">
        <v>100</v>
      </c>
      <c r="H616" s="1">
        <v>100</v>
      </c>
      <c r="I616" s="40">
        <f t="shared" si="92"/>
        <v>100</v>
      </c>
      <c r="J616" s="56"/>
      <c r="K616" s="40"/>
      <c r="L616" s="56"/>
      <c r="M616" s="56"/>
      <c r="N616" s="66"/>
      <c r="O616" s="45"/>
    </row>
    <row r="617" spans="1:15" ht="24" x14ac:dyDescent="0.25">
      <c r="A617" s="49"/>
      <c r="B617" s="48" t="s">
        <v>89</v>
      </c>
      <c r="C617" s="48" t="s">
        <v>15</v>
      </c>
      <c r="D617" s="39" t="s">
        <v>16</v>
      </c>
      <c r="E617" s="7" t="s">
        <v>90</v>
      </c>
      <c r="F617" s="39" t="s">
        <v>45</v>
      </c>
      <c r="G617" s="35">
        <v>30</v>
      </c>
      <c r="H617" s="1">
        <v>30</v>
      </c>
      <c r="I617" s="40">
        <f t="shared" si="92"/>
        <v>100</v>
      </c>
      <c r="J617" s="40">
        <f>I617</f>
        <v>100</v>
      </c>
      <c r="K617" s="40"/>
      <c r="L617" s="56"/>
      <c r="M617" s="55">
        <f>AVERAGE(J617:J619)</f>
        <v>95.9375</v>
      </c>
      <c r="N617" s="66"/>
      <c r="O617" s="45"/>
    </row>
    <row r="618" spans="1:15" ht="24" x14ac:dyDescent="0.25">
      <c r="A618" s="49"/>
      <c r="B618" s="49"/>
      <c r="C618" s="49"/>
      <c r="D618" s="39" t="s">
        <v>19</v>
      </c>
      <c r="E618" s="7" t="s">
        <v>91</v>
      </c>
      <c r="F618" s="39" t="s">
        <v>21</v>
      </c>
      <c r="G618" s="16">
        <v>80</v>
      </c>
      <c r="H618" s="1">
        <v>67</v>
      </c>
      <c r="I618" s="40">
        <f t="shared" si="92"/>
        <v>83.75</v>
      </c>
      <c r="J618" s="55">
        <f>AVERAGE(I618:I619)</f>
        <v>91.875</v>
      </c>
      <c r="K618" s="40" t="s">
        <v>151</v>
      </c>
      <c r="L618" s="56"/>
      <c r="M618" s="56"/>
      <c r="N618" s="66"/>
      <c r="O618" s="45"/>
    </row>
    <row r="619" spans="1:15" ht="24" x14ac:dyDescent="0.25">
      <c r="A619" s="50"/>
      <c r="B619" s="50"/>
      <c r="C619" s="50"/>
      <c r="D619" s="39" t="s">
        <v>19</v>
      </c>
      <c r="E619" s="7" t="s">
        <v>92</v>
      </c>
      <c r="F619" s="39" t="s">
        <v>21</v>
      </c>
      <c r="G619" s="35">
        <v>100</v>
      </c>
      <c r="H619" s="1">
        <v>100</v>
      </c>
      <c r="I619" s="40">
        <f t="shared" si="92"/>
        <v>100</v>
      </c>
      <c r="J619" s="57"/>
      <c r="K619" s="40"/>
      <c r="L619" s="57"/>
      <c r="M619" s="57"/>
      <c r="N619" s="67"/>
      <c r="O619" s="45"/>
    </row>
    <row r="620" spans="1:15" ht="24" x14ac:dyDescent="0.25">
      <c r="A620" s="48" t="s">
        <v>98</v>
      </c>
      <c r="B620" s="48" t="s">
        <v>74</v>
      </c>
      <c r="C620" s="48" t="s">
        <v>15</v>
      </c>
      <c r="D620" s="39" t="s">
        <v>16</v>
      </c>
      <c r="E620" s="7" t="s">
        <v>75</v>
      </c>
      <c r="F620" s="39" t="s">
        <v>45</v>
      </c>
      <c r="G620" s="35">
        <v>36</v>
      </c>
      <c r="H620" s="1">
        <v>38</v>
      </c>
      <c r="I620" s="40">
        <f t="shared" si="92"/>
        <v>105.55555555555556</v>
      </c>
      <c r="J620" s="40">
        <f>I620</f>
        <v>105.55555555555556</v>
      </c>
      <c r="K620" s="40" t="s">
        <v>165</v>
      </c>
      <c r="L620" s="55" t="s">
        <v>67</v>
      </c>
      <c r="M620" s="55">
        <f>AVERAGE(J620:J628)</f>
        <v>113.68923611111111</v>
      </c>
      <c r="N620" s="65">
        <v>5</v>
      </c>
      <c r="O620" s="54">
        <f>AVERAGE(M620:M636)</f>
        <v>122.17230902777777</v>
      </c>
    </row>
    <row r="621" spans="1:15" ht="24" x14ac:dyDescent="0.25">
      <c r="A621" s="49"/>
      <c r="B621" s="49"/>
      <c r="C621" s="49"/>
      <c r="D621" s="39" t="s">
        <v>19</v>
      </c>
      <c r="E621" s="7" t="s">
        <v>76</v>
      </c>
      <c r="F621" s="39" t="s">
        <v>21</v>
      </c>
      <c r="G621" s="35">
        <v>100</v>
      </c>
      <c r="H621" s="1">
        <v>100</v>
      </c>
      <c r="I621" s="40">
        <f t="shared" si="92"/>
        <v>100</v>
      </c>
      <c r="J621" s="55">
        <f>AVERAGE(I621:I628)</f>
        <v>121.82291666666667</v>
      </c>
      <c r="K621" s="40"/>
      <c r="L621" s="56"/>
      <c r="M621" s="56"/>
      <c r="N621" s="66"/>
      <c r="O621" s="45"/>
    </row>
    <row r="622" spans="1:15" ht="24" x14ac:dyDescent="0.25">
      <c r="A622" s="49"/>
      <c r="B622" s="49"/>
      <c r="C622" s="49"/>
      <c r="D622" s="39" t="s">
        <v>19</v>
      </c>
      <c r="E622" s="7" t="s">
        <v>77</v>
      </c>
      <c r="F622" s="39" t="s">
        <v>21</v>
      </c>
      <c r="G622" s="35">
        <v>100</v>
      </c>
      <c r="H622" s="1">
        <v>100</v>
      </c>
      <c r="I622" s="40">
        <f t="shared" si="92"/>
        <v>100</v>
      </c>
      <c r="J622" s="56"/>
      <c r="K622" s="40"/>
      <c r="L622" s="56"/>
      <c r="M622" s="56"/>
      <c r="N622" s="66"/>
      <c r="O622" s="45"/>
    </row>
    <row r="623" spans="1:15" ht="24" x14ac:dyDescent="0.25">
      <c r="A623" s="49"/>
      <c r="B623" s="49"/>
      <c r="C623" s="49"/>
      <c r="D623" s="39" t="s">
        <v>19</v>
      </c>
      <c r="E623" s="7" t="s">
        <v>78</v>
      </c>
      <c r="F623" s="39" t="s">
        <v>21</v>
      </c>
      <c r="G623" s="35">
        <v>100</v>
      </c>
      <c r="H623" s="1">
        <v>100</v>
      </c>
      <c r="I623" s="40">
        <f t="shared" si="92"/>
        <v>100</v>
      </c>
      <c r="J623" s="56"/>
      <c r="K623" s="40"/>
      <c r="L623" s="56"/>
      <c r="M623" s="56"/>
      <c r="N623" s="66"/>
      <c r="O623" s="45"/>
    </row>
    <row r="624" spans="1:15" ht="24" x14ac:dyDescent="0.25">
      <c r="A624" s="49"/>
      <c r="B624" s="49"/>
      <c r="C624" s="49"/>
      <c r="D624" s="39" t="s">
        <v>19</v>
      </c>
      <c r="E624" s="7" t="s">
        <v>79</v>
      </c>
      <c r="F624" s="39" t="s">
        <v>21</v>
      </c>
      <c r="G624" s="35">
        <v>0</v>
      </c>
      <c r="H624" s="1">
        <v>0</v>
      </c>
      <c r="I624" s="40">
        <f>100-H624</f>
        <v>100</v>
      </c>
      <c r="J624" s="56"/>
      <c r="K624" s="40"/>
      <c r="L624" s="56"/>
      <c r="M624" s="56"/>
      <c r="N624" s="66"/>
      <c r="O624" s="45"/>
    </row>
    <row r="625" spans="1:15" ht="24" x14ac:dyDescent="0.25">
      <c r="A625" s="49"/>
      <c r="B625" s="49"/>
      <c r="C625" s="49"/>
      <c r="D625" s="39" t="s">
        <v>19</v>
      </c>
      <c r="E625" s="7" t="s">
        <v>80</v>
      </c>
      <c r="F625" s="39" t="s">
        <v>21</v>
      </c>
      <c r="G625" s="35">
        <v>10</v>
      </c>
      <c r="H625" s="1">
        <v>26</v>
      </c>
      <c r="I625" s="40">
        <f t="shared" si="92"/>
        <v>260</v>
      </c>
      <c r="J625" s="56"/>
      <c r="K625" s="40" t="s">
        <v>181</v>
      </c>
      <c r="L625" s="56"/>
      <c r="M625" s="56"/>
      <c r="N625" s="66"/>
      <c r="O625" s="45"/>
    </row>
    <row r="626" spans="1:15" ht="24" x14ac:dyDescent="0.25">
      <c r="A626" s="49"/>
      <c r="B626" s="49"/>
      <c r="C626" s="49"/>
      <c r="D626" s="39" t="s">
        <v>19</v>
      </c>
      <c r="E626" s="7" t="s">
        <v>81</v>
      </c>
      <c r="F626" s="39" t="s">
        <v>21</v>
      </c>
      <c r="G626" s="35">
        <v>80</v>
      </c>
      <c r="H626" s="1">
        <v>77</v>
      </c>
      <c r="I626" s="40">
        <f t="shared" si="92"/>
        <v>96.25</v>
      </c>
      <c r="J626" s="56"/>
      <c r="K626" s="40"/>
      <c r="L626" s="56"/>
      <c r="M626" s="56"/>
      <c r="N626" s="66"/>
      <c r="O626" s="45"/>
    </row>
    <row r="627" spans="1:15" ht="24" x14ac:dyDescent="0.25">
      <c r="A627" s="49"/>
      <c r="B627" s="49"/>
      <c r="C627" s="49"/>
      <c r="D627" s="39" t="s">
        <v>19</v>
      </c>
      <c r="E627" s="7" t="s">
        <v>82</v>
      </c>
      <c r="F627" s="39" t="s">
        <v>21</v>
      </c>
      <c r="G627" s="35">
        <v>60</v>
      </c>
      <c r="H627" s="1">
        <v>71</v>
      </c>
      <c r="I627" s="40">
        <f t="shared" si="92"/>
        <v>118.33333333333333</v>
      </c>
      <c r="J627" s="56"/>
      <c r="K627" s="40" t="s">
        <v>188</v>
      </c>
      <c r="L627" s="56"/>
      <c r="M627" s="56"/>
      <c r="N627" s="66"/>
      <c r="O627" s="45"/>
    </row>
    <row r="628" spans="1:15" ht="24" x14ac:dyDescent="0.25">
      <c r="A628" s="49"/>
      <c r="B628" s="50"/>
      <c r="C628" s="50"/>
      <c r="D628" s="39" t="s">
        <v>19</v>
      </c>
      <c r="E628" s="7" t="s">
        <v>83</v>
      </c>
      <c r="F628" s="39" t="s">
        <v>21</v>
      </c>
      <c r="G628" s="35">
        <v>100</v>
      </c>
      <c r="H628" s="1">
        <v>100</v>
      </c>
      <c r="I628" s="40">
        <f t="shared" si="92"/>
        <v>100</v>
      </c>
      <c r="J628" s="57"/>
      <c r="K628" s="40"/>
      <c r="L628" s="56"/>
      <c r="M628" s="57"/>
      <c r="N628" s="66"/>
      <c r="O628" s="45"/>
    </row>
    <row r="629" spans="1:15" ht="24" x14ac:dyDescent="0.25">
      <c r="A629" s="49"/>
      <c r="B629" s="48" t="s">
        <v>94</v>
      </c>
      <c r="C629" s="48" t="s">
        <v>15</v>
      </c>
      <c r="D629" s="39" t="s">
        <v>16</v>
      </c>
      <c r="E629" s="7" t="s">
        <v>90</v>
      </c>
      <c r="F629" s="39" t="s">
        <v>45</v>
      </c>
      <c r="G629" s="35">
        <v>2</v>
      </c>
      <c r="H629" s="1">
        <v>2</v>
      </c>
      <c r="I629" s="40">
        <f t="shared" si="92"/>
        <v>100</v>
      </c>
      <c r="J629" s="38">
        <f>I629</f>
        <v>100</v>
      </c>
      <c r="K629" s="40"/>
      <c r="L629" s="56"/>
      <c r="M629" s="55">
        <f>AVERAGE(J629:J630)</f>
        <v>175</v>
      </c>
      <c r="N629" s="66"/>
      <c r="O629" s="45"/>
    </row>
    <row r="630" spans="1:15" ht="24" x14ac:dyDescent="0.25">
      <c r="A630" s="49"/>
      <c r="B630" s="49"/>
      <c r="C630" s="49"/>
      <c r="D630" s="39" t="s">
        <v>19</v>
      </c>
      <c r="E630" s="7" t="s">
        <v>95</v>
      </c>
      <c r="F630" s="39" t="s">
        <v>21</v>
      </c>
      <c r="G630" s="35">
        <v>20</v>
      </c>
      <c r="H630" s="1">
        <v>50</v>
      </c>
      <c r="I630" s="40">
        <f t="shared" si="92"/>
        <v>250</v>
      </c>
      <c r="J630" s="38">
        <f>I630</f>
        <v>250</v>
      </c>
      <c r="K630" s="40" t="s">
        <v>189</v>
      </c>
      <c r="L630" s="56"/>
      <c r="M630" s="57"/>
      <c r="N630" s="66"/>
      <c r="O630" s="45"/>
    </row>
    <row r="631" spans="1:15" ht="24" x14ac:dyDescent="0.25">
      <c r="A631" s="49"/>
      <c r="B631" s="48" t="s">
        <v>84</v>
      </c>
      <c r="C631" s="48" t="s">
        <v>15</v>
      </c>
      <c r="D631" s="39" t="s">
        <v>16</v>
      </c>
      <c r="E631" s="7" t="s">
        <v>85</v>
      </c>
      <c r="F631" s="39" t="s">
        <v>86</v>
      </c>
      <c r="G631" s="35">
        <v>40</v>
      </c>
      <c r="H631" s="1">
        <v>40</v>
      </c>
      <c r="I631" s="40">
        <f t="shared" si="92"/>
        <v>100</v>
      </c>
      <c r="J631" s="40">
        <f>I631</f>
        <v>100</v>
      </c>
      <c r="K631" s="40"/>
      <c r="L631" s="56"/>
      <c r="M631" s="55">
        <f>AVERAGE(J631:J633)</f>
        <v>100</v>
      </c>
      <c r="N631" s="66"/>
      <c r="O631" s="45"/>
    </row>
    <row r="632" spans="1:15" ht="24" x14ac:dyDescent="0.25">
      <c r="A632" s="49"/>
      <c r="B632" s="49"/>
      <c r="C632" s="49"/>
      <c r="D632" s="39" t="s">
        <v>19</v>
      </c>
      <c r="E632" s="7" t="s">
        <v>87</v>
      </c>
      <c r="F632" s="39" t="s">
        <v>21</v>
      </c>
      <c r="G632" s="35">
        <v>100</v>
      </c>
      <c r="H632" s="1">
        <v>100</v>
      </c>
      <c r="I632" s="40">
        <f t="shared" si="92"/>
        <v>100</v>
      </c>
      <c r="J632" s="55">
        <f>AVERAGE(I632:I633)</f>
        <v>100</v>
      </c>
      <c r="K632" s="40"/>
      <c r="L632" s="56"/>
      <c r="M632" s="56"/>
      <c r="N632" s="66"/>
      <c r="O632" s="45"/>
    </row>
    <row r="633" spans="1:15" ht="24" x14ac:dyDescent="0.25">
      <c r="A633" s="49"/>
      <c r="B633" s="49"/>
      <c r="C633" s="50"/>
      <c r="D633" s="39" t="s">
        <v>19</v>
      </c>
      <c r="E633" s="7" t="s">
        <v>88</v>
      </c>
      <c r="F633" s="39" t="s">
        <v>21</v>
      </c>
      <c r="G633" s="35">
        <v>100</v>
      </c>
      <c r="H633" s="1">
        <v>100</v>
      </c>
      <c r="I633" s="40">
        <f t="shared" si="92"/>
        <v>100</v>
      </c>
      <c r="J633" s="56"/>
      <c r="K633" s="40"/>
      <c r="L633" s="56"/>
      <c r="M633" s="56"/>
      <c r="N633" s="66"/>
      <c r="O633" s="45"/>
    </row>
    <row r="634" spans="1:15" ht="24" x14ac:dyDescent="0.25">
      <c r="A634" s="49"/>
      <c r="B634" s="48" t="s">
        <v>89</v>
      </c>
      <c r="C634" s="48" t="s">
        <v>15</v>
      </c>
      <c r="D634" s="39" t="s">
        <v>16</v>
      </c>
      <c r="E634" s="7" t="s">
        <v>90</v>
      </c>
      <c r="F634" s="39" t="s">
        <v>45</v>
      </c>
      <c r="G634" s="35">
        <v>25</v>
      </c>
      <c r="H634" s="1">
        <v>25</v>
      </c>
      <c r="I634" s="40">
        <f t="shared" si="92"/>
        <v>100</v>
      </c>
      <c r="J634" s="40">
        <f>I634</f>
        <v>100</v>
      </c>
      <c r="K634" s="40"/>
      <c r="L634" s="56"/>
      <c r="M634" s="55">
        <f>AVERAGE(J634:J636)</f>
        <v>100</v>
      </c>
      <c r="N634" s="66"/>
      <c r="O634" s="45"/>
    </row>
    <row r="635" spans="1:15" ht="24" x14ac:dyDescent="0.25">
      <c r="A635" s="49"/>
      <c r="B635" s="49"/>
      <c r="C635" s="49"/>
      <c r="D635" s="39" t="s">
        <v>19</v>
      </c>
      <c r="E635" s="7" t="s">
        <v>91</v>
      </c>
      <c r="F635" s="39" t="s">
        <v>21</v>
      </c>
      <c r="G635" s="16">
        <v>100</v>
      </c>
      <c r="H635" s="1">
        <v>100</v>
      </c>
      <c r="I635" s="40">
        <f t="shared" si="92"/>
        <v>100</v>
      </c>
      <c r="J635" s="55">
        <f>AVERAGE(I635:I636)</f>
        <v>100</v>
      </c>
      <c r="K635" s="40"/>
      <c r="L635" s="56"/>
      <c r="M635" s="56"/>
      <c r="N635" s="66"/>
      <c r="O635" s="45"/>
    </row>
    <row r="636" spans="1:15" ht="24" x14ac:dyDescent="0.25">
      <c r="A636" s="50"/>
      <c r="B636" s="50"/>
      <c r="C636" s="50"/>
      <c r="D636" s="39" t="s">
        <v>19</v>
      </c>
      <c r="E636" s="7" t="s">
        <v>92</v>
      </c>
      <c r="F636" s="39" t="s">
        <v>21</v>
      </c>
      <c r="G636" s="35">
        <v>80</v>
      </c>
      <c r="H636" s="1">
        <v>80</v>
      </c>
      <c r="I636" s="40">
        <f t="shared" si="92"/>
        <v>100</v>
      </c>
      <c r="J636" s="57"/>
      <c r="K636" s="37"/>
      <c r="L636" s="57"/>
      <c r="M636" s="57"/>
      <c r="N636" s="67"/>
      <c r="O636" s="45"/>
    </row>
    <row r="637" spans="1:15" ht="24" x14ac:dyDescent="0.25">
      <c r="A637" s="48" t="s">
        <v>99</v>
      </c>
      <c r="B637" s="48" t="s">
        <v>74</v>
      </c>
      <c r="C637" s="48" t="s">
        <v>15</v>
      </c>
      <c r="D637" s="39" t="s">
        <v>16</v>
      </c>
      <c r="E637" s="7" t="s">
        <v>75</v>
      </c>
      <c r="F637" s="39" t="s">
        <v>45</v>
      </c>
      <c r="G637" s="8">
        <v>56</v>
      </c>
      <c r="H637" s="1">
        <v>67</v>
      </c>
      <c r="I637" s="40">
        <f>H637/G637*100</f>
        <v>119.64285714285714</v>
      </c>
      <c r="J637" s="40">
        <f>I637</f>
        <v>119.64285714285714</v>
      </c>
      <c r="K637" s="31" t="s">
        <v>165</v>
      </c>
      <c r="L637" s="58" t="s">
        <v>67</v>
      </c>
      <c r="M637" s="55">
        <f>AVERAGE(J637:J645)</f>
        <v>111.72767857142857</v>
      </c>
      <c r="N637" s="65">
        <v>5</v>
      </c>
      <c r="O637" s="54">
        <f>AVERAGE(M637,M646,M648,M651)</f>
        <v>95.181919642857139</v>
      </c>
    </row>
    <row r="638" spans="1:15" ht="24" x14ac:dyDescent="0.25">
      <c r="A638" s="49"/>
      <c r="B638" s="49"/>
      <c r="C638" s="49"/>
      <c r="D638" s="39" t="s">
        <v>19</v>
      </c>
      <c r="E638" s="7" t="s">
        <v>76</v>
      </c>
      <c r="F638" s="39" t="s">
        <v>21</v>
      </c>
      <c r="G638" s="8">
        <v>100</v>
      </c>
      <c r="H638" s="1">
        <v>100</v>
      </c>
      <c r="I638" s="40">
        <f>H638/G638*100</f>
        <v>100</v>
      </c>
      <c r="J638" s="55">
        <f>AVERAGE(I638:I645)</f>
        <v>103.8125</v>
      </c>
      <c r="K638" s="38"/>
      <c r="L638" s="56"/>
      <c r="M638" s="56"/>
      <c r="N638" s="66"/>
      <c r="O638" s="45"/>
    </row>
    <row r="639" spans="1:15" ht="24" x14ac:dyDescent="0.25">
      <c r="A639" s="49"/>
      <c r="B639" s="49"/>
      <c r="C639" s="49"/>
      <c r="D639" s="39" t="s">
        <v>19</v>
      </c>
      <c r="E639" s="7" t="s">
        <v>77</v>
      </c>
      <c r="F639" s="39" t="s">
        <v>21</v>
      </c>
      <c r="G639" s="8">
        <v>100</v>
      </c>
      <c r="H639" s="1">
        <v>100</v>
      </c>
      <c r="I639" s="40">
        <f>H639/G639*100</f>
        <v>100</v>
      </c>
      <c r="J639" s="56"/>
      <c r="K639" s="40"/>
      <c r="L639" s="56"/>
      <c r="M639" s="56"/>
      <c r="N639" s="66"/>
      <c r="O639" s="45"/>
    </row>
    <row r="640" spans="1:15" ht="24" x14ac:dyDescent="0.25">
      <c r="A640" s="49"/>
      <c r="B640" s="49"/>
      <c r="C640" s="49"/>
      <c r="D640" s="39" t="s">
        <v>19</v>
      </c>
      <c r="E640" s="7" t="s">
        <v>78</v>
      </c>
      <c r="F640" s="39" t="s">
        <v>21</v>
      </c>
      <c r="G640" s="8">
        <v>100</v>
      </c>
      <c r="H640" s="1">
        <v>100</v>
      </c>
      <c r="I640" s="40">
        <f t="shared" ref="I640:I650" si="93">H640/G640*100</f>
        <v>100</v>
      </c>
      <c r="J640" s="56"/>
      <c r="K640" s="40"/>
      <c r="L640" s="56"/>
      <c r="M640" s="56"/>
      <c r="N640" s="66"/>
      <c r="O640" s="45"/>
    </row>
    <row r="641" spans="1:15" ht="36" x14ac:dyDescent="0.25">
      <c r="A641" s="49"/>
      <c r="B641" s="49"/>
      <c r="C641" s="49"/>
      <c r="D641" s="39" t="s">
        <v>19</v>
      </c>
      <c r="E641" s="7" t="s">
        <v>79</v>
      </c>
      <c r="F641" s="39" t="s">
        <v>21</v>
      </c>
      <c r="G641" s="8">
        <v>0</v>
      </c>
      <c r="H641" s="1">
        <v>4.5</v>
      </c>
      <c r="I641" s="40">
        <f>100-H641</f>
        <v>95.5</v>
      </c>
      <c r="J641" s="56"/>
      <c r="K641" s="40" t="s">
        <v>175</v>
      </c>
      <c r="L641" s="56"/>
      <c r="M641" s="56"/>
      <c r="N641" s="66"/>
      <c r="O641" s="45"/>
    </row>
    <row r="642" spans="1:15" ht="24" x14ac:dyDescent="0.25">
      <c r="A642" s="49"/>
      <c r="B642" s="49"/>
      <c r="C642" s="49"/>
      <c r="D642" s="39" t="s">
        <v>19</v>
      </c>
      <c r="E642" s="7" t="s">
        <v>80</v>
      </c>
      <c r="F642" s="39" t="s">
        <v>21</v>
      </c>
      <c r="G642" s="8">
        <v>40</v>
      </c>
      <c r="H642" s="1">
        <v>24</v>
      </c>
      <c r="I642" s="40">
        <f t="shared" si="93"/>
        <v>60</v>
      </c>
      <c r="J642" s="56"/>
      <c r="K642" s="40" t="s">
        <v>193</v>
      </c>
      <c r="L642" s="56"/>
      <c r="M642" s="56"/>
      <c r="N642" s="66"/>
      <c r="O642" s="45"/>
    </row>
    <row r="643" spans="1:15" ht="36" x14ac:dyDescent="0.25">
      <c r="A643" s="49"/>
      <c r="B643" s="49"/>
      <c r="C643" s="49"/>
      <c r="D643" s="39" t="s">
        <v>19</v>
      </c>
      <c r="E643" s="7" t="s">
        <v>81</v>
      </c>
      <c r="F643" s="39" t="s">
        <v>21</v>
      </c>
      <c r="G643" s="8">
        <v>20</v>
      </c>
      <c r="H643" s="1">
        <v>35</v>
      </c>
      <c r="I643" s="40">
        <f t="shared" si="93"/>
        <v>175</v>
      </c>
      <c r="J643" s="56"/>
      <c r="K643" s="40" t="s">
        <v>182</v>
      </c>
      <c r="L643" s="56"/>
      <c r="M643" s="56"/>
      <c r="N643" s="66"/>
      <c r="O643" s="45"/>
    </row>
    <row r="644" spans="1:15" ht="24" x14ac:dyDescent="0.25">
      <c r="A644" s="49"/>
      <c r="B644" s="49"/>
      <c r="C644" s="49"/>
      <c r="D644" s="39" t="s">
        <v>19</v>
      </c>
      <c r="E644" s="7" t="s">
        <v>82</v>
      </c>
      <c r="F644" s="39" t="s">
        <v>21</v>
      </c>
      <c r="G644" s="8">
        <v>70</v>
      </c>
      <c r="H644" s="1">
        <v>70</v>
      </c>
      <c r="I644" s="40">
        <f t="shared" si="93"/>
        <v>100</v>
      </c>
      <c r="J644" s="56"/>
      <c r="K644" s="40"/>
      <c r="L644" s="56"/>
      <c r="M644" s="56"/>
      <c r="N644" s="66"/>
      <c r="O644" s="45"/>
    </row>
    <row r="645" spans="1:15" ht="24" x14ac:dyDescent="0.25">
      <c r="A645" s="49"/>
      <c r="B645" s="50"/>
      <c r="C645" s="50"/>
      <c r="D645" s="39" t="s">
        <v>19</v>
      </c>
      <c r="E645" s="7" t="s">
        <v>83</v>
      </c>
      <c r="F645" s="39" t="s">
        <v>21</v>
      </c>
      <c r="G645" s="8">
        <v>100</v>
      </c>
      <c r="H645" s="1">
        <v>100</v>
      </c>
      <c r="I645" s="40">
        <f t="shared" si="93"/>
        <v>100</v>
      </c>
      <c r="J645" s="57"/>
      <c r="K645" s="40"/>
      <c r="L645" s="56"/>
      <c r="M645" s="57"/>
      <c r="N645" s="66"/>
      <c r="O645" s="45"/>
    </row>
    <row r="646" spans="1:15" ht="24" x14ac:dyDescent="0.25">
      <c r="A646" s="49"/>
      <c r="B646" s="48" t="s">
        <v>94</v>
      </c>
      <c r="C646" s="48" t="s">
        <v>15</v>
      </c>
      <c r="D646" s="39" t="s">
        <v>16</v>
      </c>
      <c r="E646" s="7" t="s">
        <v>90</v>
      </c>
      <c r="F646" s="39" t="s">
        <v>45</v>
      </c>
      <c r="G646" s="8">
        <v>2</v>
      </c>
      <c r="H646" s="1">
        <v>1</v>
      </c>
      <c r="I646" s="40">
        <f t="shared" si="93"/>
        <v>50</v>
      </c>
      <c r="J646" s="38">
        <f>I646</f>
        <v>50</v>
      </c>
      <c r="K646" s="40" t="s">
        <v>187</v>
      </c>
      <c r="L646" s="56"/>
      <c r="M646" s="55">
        <f>AVERAGE(J646:J647)</f>
        <v>56.25</v>
      </c>
      <c r="N646" s="66"/>
      <c r="O646" s="45"/>
    </row>
    <row r="647" spans="1:15" ht="24" x14ac:dyDescent="0.25">
      <c r="A647" s="49"/>
      <c r="B647" s="49"/>
      <c r="C647" s="49"/>
      <c r="D647" s="39" t="s">
        <v>19</v>
      </c>
      <c r="E647" s="7" t="s">
        <v>95</v>
      </c>
      <c r="F647" s="39" t="s">
        <v>21</v>
      </c>
      <c r="G647" s="8">
        <v>80</v>
      </c>
      <c r="H647" s="1">
        <v>50</v>
      </c>
      <c r="I647" s="40">
        <f t="shared" si="93"/>
        <v>62.5</v>
      </c>
      <c r="J647" s="38">
        <f>I647</f>
        <v>62.5</v>
      </c>
      <c r="K647" s="40" t="s">
        <v>190</v>
      </c>
      <c r="L647" s="56"/>
      <c r="M647" s="57"/>
      <c r="N647" s="66"/>
      <c r="O647" s="45"/>
    </row>
    <row r="648" spans="1:15" ht="24" x14ac:dyDescent="0.25">
      <c r="A648" s="49"/>
      <c r="B648" s="48" t="s">
        <v>84</v>
      </c>
      <c r="C648" s="48" t="s">
        <v>15</v>
      </c>
      <c r="D648" s="39" t="s">
        <v>16</v>
      </c>
      <c r="E648" s="7" t="s">
        <v>85</v>
      </c>
      <c r="F648" s="39" t="s">
        <v>86</v>
      </c>
      <c r="G648" s="8">
        <v>40</v>
      </c>
      <c r="H648" s="1">
        <v>40</v>
      </c>
      <c r="I648" s="40">
        <f t="shared" si="93"/>
        <v>100</v>
      </c>
      <c r="J648" s="40">
        <f>I648</f>
        <v>100</v>
      </c>
      <c r="K648" s="40"/>
      <c r="L648" s="56"/>
      <c r="M648" s="55">
        <f>AVERAGE(J648:J650)</f>
        <v>93.75</v>
      </c>
      <c r="N648" s="66"/>
      <c r="O648" s="45"/>
    </row>
    <row r="649" spans="1:15" ht="24" x14ac:dyDescent="0.25">
      <c r="A649" s="49"/>
      <c r="B649" s="49"/>
      <c r="C649" s="49"/>
      <c r="D649" s="39" t="s">
        <v>19</v>
      </c>
      <c r="E649" s="7" t="s">
        <v>87</v>
      </c>
      <c r="F649" s="39" t="s">
        <v>21</v>
      </c>
      <c r="G649" s="8">
        <v>80</v>
      </c>
      <c r="H649" s="1">
        <v>60</v>
      </c>
      <c r="I649" s="40">
        <f t="shared" si="93"/>
        <v>75</v>
      </c>
      <c r="J649" s="55">
        <f>AVERAGE(I649:I650)</f>
        <v>87.5</v>
      </c>
      <c r="K649" s="40" t="s">
        <v>191</v>
      </c>
      <c r="L649" s="56"/>
      <c r="M649" s="56"/>
      <c r="N649" s="66"/>
      <c r="O649" s="45"/>
    </row>
    <row r="650" spans="1:15" ht="24" x14ac:dyDescent="0.25">
      <c r="A650" s="49"/>
      <c r="B650" s="49"/>
      <c r="C650" s="50"/>
      <c r="D650" s="39" t="s">
        <v>19</v>
      </c>
      <c r="E650" s="7" t="s">
        <v>88</v>
      </c>
      <c r="F650" s="39" t="s">
        <v>21</v>
      </c>
      <c r="G650" s="8">
        <v>100</v>
      </c>
      <c r="H650" s="1">
        <v>100</v>
      </c>
      <c r="I650" s="40">
        <f t="shared" si="93"/>
        <v>100</v>
      </c>
      <c r="J650" s="56"/>
      <c r="K650" s="40"/>
      <c r="L650" s="56"/>
      <c r="M650" s="56"/>
      <c r="N650" s="66"/>
      <c r="O650" s="45"/>
    </row>
    <row r="651" spans="1:15" ht="24" x14ac:dyDescent="0.25">
      <c r="A651" s="49"/>
      <c r="B651" s="48" t="s">
        <v>89</v>
      </c>
      <c r="C651" s="48" t="s">
        <v>15</v>
      </c>
      <c r="D651" s="39" t="s">
        <v>16</v>
      </c>
      <c r="E651" s="7" t="s">
        <v>90</v>
      </c>
      <c r="F651" s="39" t="s">
        <v>45</v>
      </c>
      <c r="G651" s="8">
        <v>25</v>
      </c>
      <c r="H651" s="1">
        <v>27</v>
      </c>
      <c r="I651" s="40">
        <f>H651/G651*100</f>
        <v>108</v>
      </c>
      <c r="J651" s="40">
        <f>I651</f>
        <v>108</v>
      </c>
      <c r="K651" s="40"/>
      <c r="L651" s="56"/>
      <c r="M651" s="55">
        <f>AVERAGE(J651:J653)</f>
        <v>119</v>
      </c>
      <c r="N651" s="66"/>
      <c r="O651" s="45"/>
    </row>
    <row r="652" spans="1:15" ht="24" x14ac:dyDescent="0.25">
      <c r="A652" s="49"/>
      <c r="B652" s="49"/>
      <c r="C652" s="49"/>
      <c r="D652" s="39" t="s">
        <v>19</v>
      </c>
      <c r="E652" s="7" t="s">
        <v>91</v>
      </c>
      <c r="F652" s="39" t="s">
        <v>21</v>
      </c>
      <c r="G652" s="16">
        <v>80</v>
      </c>
      <c r="H652" s="1">
        <v>100</v>
      </c>
      <c r="I652" s="40">
        <f>H652/G652*100</f>
        <v>125</v>
      </c>
      <c r="J652" s="55">
        <f>AVERAGE(I652:I653)</f>
        <v>130</v>
      </c>
      <c r="K652" s="40" t="s">
        <v>192</v>
      </c>
      <c r="L652" s="56"/>
      <c r="M652" s="56"/>
      <c r="N652" s="66"/>
      <c r="O652" s="45"/>
    </row>
    <row r="653" spans="1:15" ht="24" x14ac:dyDescent="0.25">
      <c r="A653" s="50"/>
      <c r="B653" s="50"/>
      <c r="C653" s="50"/>
      <c r="D653" s="39" t="s">
        <v>19</v>
      </c>
      <c r="E653" s="7" t="s">
        <v>92</v>
      </c>
      <c r="F653" s="39" t="s">
        <v>21</v>
      </c>
      <c r="G653" s="8">
        <v>80</v>
      </c>
      <c r="H653" s="1">
        <v>108</v>
      </c>
      <c r="I653" s="40">
        <f>H653/G653*100</f>
        <v>135</v>
      </c>
      <c r="J653" s="57"/>
      <c r="K653" s="40" t="s">
        <v>189</v>
      </c>
      <c r="L653" s="57"/>
      <c r="M653" s="57"/>
      <c r="N653" s="67"/>
      <c r="O653" s="45"/>
    </row>
    <row r="654" spans="1:15" ht="24" x14ac:dyDescent="0.25">
      <c r="A654" s="48" t="s">
        <v>100</v>
      </c>
      <c r="B654" s="48" t="s">
        <v>74</v>
      </c>
      <c r="C654" s="48" t="s">
        <v>15</v>
      </c>
      <c r="D654" s="39" t="s">
        <v>16</v>
      </c>
      <c r="E654" s="7" t="s">
        <v>75</v>
      </c>
      <c r="F654" s="39" t="s">
        <v>45</v>
      </c>
      <c r="G654" s="35">
        <v>40</v>
      </c>
      <c r="H654" s="1">
        <v>43</v>
      </c>
      <c r="I654" s="40">
        <f t="shared" ref="I654:I668" si="94">H654/G654*100</f>
        <v>107.5</v>
      </c>
      <c r="J654" s="40">
        <f>I654</f>
        <v>107.5</v>
      </c>
      <c r="K654" s="40" t="s">
        <v>165</v>
      </c>
      <c r="L654" s="55" t="s">
        <v>67</v>
      </c>
      <c r="M654" s="55">
        <f>AVERAGE(J654:J662)</f>
        <v>101.875</v>
      </c>
      <c r="N654" s="65">
        <v>5</v>
      </c>
      <c r="O654" s="54">
        <f>AVERAGE(M654,M663,M666)</f>
        <v>100.625</v>
      </c>
    </row>
    <row r="655" spans="1:15" ht="24" x14ac:dyDescent="0.25">
      <c r="A655" s="49"/>
      <c r="B655" s="49"/>
      <c r="C655" s="49"/>
      <c r="D655" s="39" t="s">
        <v>19</v>
      </c>
      <c r="E655" s="7" t="s">
        <v>76</v>
      </c>
      <c r="F655" s="39" t="s">
        <v>21</v>
      </c>
      <c r="G655" s="35">
        <v>100</v>
      </c>
      <c r="H655" s="1">
        <v>100</v>
      </c>
      <c r="I655" s="40">
        <f t="shared" si="94"/>
        <v>100</v>
      </c>
      <c r="J655" s="55">
        <f>AVERAGE(I655:I662)</f>
        <v>96.25</v>
      </c>
      <c r="K655" s="40"/>
      <c r="L655" s="56"/>
      <c r="M655" s="56"/>
      <c r="N655" s="66"/>
      <c r="O655" s="45"/>
    </row>
    <row r="656" spans="1:15" ht="24" x14ac:dyDescent="0.25">
      <c r="A656" s="49"/>
      <c r="B656" s="49"/>
      <c r="C656" s="49"/>
      <c r="D656" s="39" t="s">
        <v>19</v>
      </c>
      <c r="E656" s="7" t="s">
        <v>77</v>
      </c>
      <c r="F656" s="39" t="s">
        <v>21</v>
      </c>
      <c r="G656" s="35">
        <v>100</v>
      </c>
      <c r="H656" s="1">
        <v>100</v>
      </c>
      <c r="I656" s="40">
        <f t="shared" si="94"/>
        <v>100</v>
      </c>
      <c r="J656" s="56"/>
      <c r="K656" s="40"/>
      <c r="L656" s="56"/>
      <c r="M656" s="56"/>
      <c r="N656" s="66"/>
      <c r="O656" s="45"/>
    </row>
    <row r="657" spans="1:15" ht="24" x14ac:dyDescent="0.25">
      <c r="A657" s="49"/>
      <c r="B657" s="49"/>
      <c r="C657" s="49"/>
      <c r="D657" s="39" t="s">
        <v>19</v>
      </c>
      <c r="E657" s="7" t="s">
        <v>78</v>
      </c>
      <c r="F657" s="39" t="s">
        <v>21</v>
      </c>
      <c r="G657" s="35">
        <v>100</v>
      </c>
      <c r="H657" s="1">
        <v>100</v>
      </c>
      <c r="I657" s="40">
        <f t="shared" si="94"/>
        <v>100</v>
      </c>
      <c r="J657" s="56"/>
      <c r="K657" s="40"/>
      <c r="L657" s="56"/>
      <c r="M657" s="56"/>
      <c r="N657" s="66"/>
      <c r="O657" s="45"/>
    </row>
    <row r="658" spans="1:15" ht="24" x14ac:dyDescent="0.25">
      <c r="A658" s="49"/>
      <c r="B658" s="49"/>
      <c r="C658" s="49"/>
      <c r="D658" s="39" t="s">
        <v>19</v>
      </c>
      <c r="E658" s="7" t="s">
        <v>79</v>
      </c>
      <c r="F658" s="39" t="s">
        <v>21</v>
      </c>
      <c r="G658" s="35">
        <v>0</v>
      </c>
      <c r="H658" s="1">
        <v>0</v>
      </c>
      <c r="I658" s="40">
        <f>100-H658</f>
        <v>100</v>
      </c>
      <c r="J658" s="56"/>
      <c r="K658" s="40"/>
      <c r="L658" s="56"/>
      <c r="M658" s="56"/>
      <c r="N658" s="66"/>
      <c r="O658" s="45"/>
    </row>
    <row r="659" spans="1:15" ht="24" x14ac:dyDescent="0.25">
      <c r="A659" s="49"/>
      <c r="B659" s="49"/>
      <c r="C659" s="49"/>
      <c r="D659" s="39" t="s">
        <v>19</v>
      </c>
      <c r="E659" s="7" t="s">
        <v>80</v>
      </c>
      <c r="F659" s="39" t="s">
        <v>21</v>
      </c>
      <c r="G659" s="35">
        <v>10</v>
      </c>
      <c r="H659" s="1">
        <v>7</v>
      </c>
      <c r="I659" s="40">
        <f t="shared" si="94"/>
        <v>70</v>
      </c>
      <c r="J659" s="56"/>
      <c r="K659" s="40" t="s">
        <v>193</v>
      </c>
      <c r="L659" s="56"/>
      <c r="M659" s="56"/>
      <c r="N659" s="66"/>
      <c r="O659" s="45"/>
    </row>
    <row r="660" spans="1:15" ht="24" x14ac:dyDescent="0.25">
      <c r="A660" s="49"/>
      <c r="B660" s="49"/>
      <c r="C660" s="49"/>
      <c r="D660" s="39" t="s">
        <v>19</v>
      </c>
      <c r="E660" s="7" t="s">
        <v>81</v>
      </c>
      <c r="F660" s="39" t="s">
        <v>21</v>
      </c>
      <c r="G660" s="35">
        <v>70</v>
      </c>
      <c r="H660" s="1">
        <v>70</v>
      </c>
      <c r="I660" s="40">
        <f t="shared" si="94"/>
        <v>100</v>
      </c>
      <c r="J660" s="56"/>
      <c r="K660" s="40"/>
      <c r="L660" s="56"/>
      <c r="M660" s="56"/>
      <c r="N660" s="66"/>
      <c r="O660" s="45"/>
    </row>
    <row r="661" spans="1:15" ht="24" x14ac:dyDescent="0.25">
      <c r="A661" s="49"/>
      <c r="B661" s="49"/>
      <c r="C661" s="49"/>
      <c r="D661" s="39" t="s">
        <v>19</v>
      </c>
      <c r="E661" s="7" t="s">
        <v>82</v>
      </c>
      <c r="F661" s="39" t="s">
        <v>21</v>
      </c>
      <c r="G661" s="35">
        <v>80</v>
      </c>
      <c r="H661" s="1">
        <v>80</v>
      </c>
      <c r="I661" s="40">
        <f t="shared" si="94"/>
        <v>100</v>
      </c>
      <c r="J661" s="56"/>
      <c r="K661" s="40"/>
      <c r="L661" s="56"/>
      <c r="M661" s="56"/>
      <c r="N661" s="66"/>
      <c r="O661" s="45"/>
    </row>
    <row r="662" spans="1:15" ht="24" x14ac:dyDescent="0.25">
      <c r="A662" s="49"/>
      <c r="B662" s="50"/>
      <c r="C662" s="50"/>
      <c r="D662" s="39" t="s">
        <v>19</v>
      </c>
      <c r="E662" s="7" t="s">
        <v>83</v>
      </c>
      <c r="F662" s="39" t="s">
        <v>21</v>
      </c>
      <c r="G662" s="35">
        <v>100</v>
      </c>
      <c r="H662" s="1">
        <v>100</v>
      </c>
      <c r="I662" s="40">
        <f t="shared" si="94"/>
        <v>100</v>
      </c>
      <c r="J662" s="57"/>
      <c r="K662" s="40"/>
      <c r="L662" s="56"/>
      <c r="M662" s="57"/>
      <c r="N662" s="66"/>
      <c r="O662" s="45"/>
    </row>
    <row r="663" spans="1:15" ht="24" x14ac:dyDescent="0.25">
      <c r="A663" s="49"/>
      <c r="B663" s="48" t="s">
        <v>84</v>
      </c>
      <c r="C663" s="48" t="s">
        <v>15</v>
      </c>
      <c r="D663" s="39" t="s">
        <v>16</v>
      </c>
      <c r="E663" s="7" t="s">
        <v>85</v>
      </c>
      <c r="F663" s="39" t="s">
        <v>86</v>
      </c>
      <c r="G663" s="35">
        <v>30</v>
      </c>
      <c r="H663" s="1">
        <v>30</v>
      </c>
      <c r="I663" s="40">
        <f t="shared" si="94"/>
        <v>100</v>
      </c>
      <c r="J663" s="40">
        <f>I663</f>
        <v>100</v>
      </c>
      <c r="K663" s="40"/>
      <c r="L663" s="56"/>
      <c r="M663" s="55">
        <f>AVERAGE(J663:J665)</f>
        <v>100</v>
      </c>
      <c r="N663" s="66"/>
      <c r="O663" s="45"/>
    </row>
    <row r="664" spans="1:15" ht="24" x14ac:dyDescent="0.25">
      <c r="A664" s="49"/>
      <c r="B664" s="49"/>
      <c r="C664" s="49"/>
      <c r="D664" s="39" t="s">
        <v>19</v>
      </c>
      <c r="E664" s="7" t="s">
        <v>87</v>
      </c>
      <c r="F664" s="39" t="s">
        <v>21</v>
      </c>
      <c r="G664" s="35">
        <v>80</v>
      </c>
      <c r="H664" s="1">
        <v>80</v>
      </c>
      <c r="I664" s="40">
        <f t="shared" si="94"/>
        <v>100</v>
      </c>
      <c r="J664" s="55">
        <f>AVERAGE(I664:I665)</f>
        <v>100</v>
      </c>
      <c r="K664" s="40"/>
      <c r="L664" s="56"/>
      <c r="M664" s="56"/>
      <c r="N664" s="66"/>
      <c r="O664" s="45"/>
    </row>
    <row r="665" spans="1:15" ht="24" x14ac:dyDescent="0.25">
      <c r="A665" s="49"/>
      <c r="B665" s="49"/>
      <c r="C665" s="49"/>
      <c r="D665" s="39" t="s">
        <v>19</v>
      </c>
      <c r="E665" s="7" t="s">
        <v>88</v>
      </c>
      <c r="F665" s="39" t="s">
        <v>21</v>
      </c>
      <c r="G665" s="35">
        <v>100</v>
      </c>
      <c r="H665" s="1">
        <v>100</v>
      </c>
      <c r="I665" s="40">
        <f t="shared" si="94"/>
        <v>100</v>
      </c>
      <c r="J665" s="56"/>
      <c r="K665" s="40"/>
      <c r="L665" s="56"/>
      <c r="M665" s="56"/>
      <c r="N665" s="66"/>
      <c r="O665" s="45"/>
    </row>
    <row r="666" spans="1:15" ht="24" x14ac:dyDescent="0.25">
      <c r="A666" s="49"/>
      <c r="B666" s="48" t="s">
        <v>89</v>
      </c>
      <c r="C666" s="48" t="s">
        <v>15</v>
      </c>
      <c r="D666" s="39" t="s">
        <v>16</v>
      </c>
      <c r="E666" s="7" t="s">
        <v>90</v>
      </c>
      <c r="F666" s="39" t="s">
        <v>45</v>
      </c>
      <c r="G666" s="35">
        <v>2</v>
      </c>
      <c r="H666" s="1">
        <v>2</v>
      </c>
      <c r="I666" s="40">
        <f t="shared" si="94"/>
        <v>100</v>
      </c>
      <c r="J666" s="40">
        <f>I666</f>
        <v>100</v>
      </c>
      <c r="K666" s="40"/>
      <c r="L666" s="56"/>
      <c r="M666" s="55">
        <f>AVERAGE(J666:J668)</f>
        <v>100</v>
      </c>
      <c r="N666" s="66"/>
      <c r="O666" s="45"/>
    </row>
    <row r="667" spans="1:15" ht="24" x14ac:dyDescent="0.25">
      <c r="A667" s="49"/>
      <c r="B667" s="49"/>
      <c r="C667" s="49"/>
      <c r="D667" s="39" t="s">
        <v>19</v>
      </c>
      <c r="E667" s="7" t="s">
        <v>91</v>
      </c>
      <c r="F667" s="39" t="s">
        <v>21</v>
      </c>
      <c r="G667" s="16">
        <v>80</v>
      </c>
      <c r="H667" s="1">
        <v>80</v>
      </c>
      <c r="I667" s="40">
        <f t="shared" si="94"/>
        <v>100</v>
      </c>
      <c r="J667" s="55">
        <f>AVERAGE(I667:I668)</f>
        <v>100</v>
      </c>
      <c r="K667" s="40"/>
      <c r="L667" s="56"/>
      <c r="M667" s="56"/>
      <c r="N667" s="66"/>
      <c r="O667" s="45"/>
    </row>
    <row r="668" spans="1:15" ht="24" x14ac:dyDescent="0.25">
      <c r="A668" s="50"/>
      <c r="B668" s="50"/>
      <c r="C668" s="50"/>
      <c r="D668" s="39" t="s">
        <v>19</v>
      </c>
      <c r="E668" s="7" t="s">
        <v>92</v>
      </c>
      <c r="F668" s="39" t="s">
        <v>21</v>
      </c>
      <c r="G668" s="35">
        <v>80</v>
      </c>
      <c r="H668" s="1">
        <v>80</v>
      </c>
      <c r="I668" s="40">
        <f t="shared" si="94"/>
        <v>100</v>
      </c>
      <c r="J668" s="57"/>
      <c r="K668" s="40"/>
      <c r="L668" s="57"/>
      <c r="M668" s="57"/>
      <c r="N668" s="67"/>
      <c r="O668" s="45"/>
    </row>
    <row r="669" spans="1:15" ht="24" x14ac:dyDescent="0.25">
      <c r="A669" s="48" t="s">
        <v>101</v>
      </c>
      <c r="B669" s="48" t="s">
        <v>74</v>
      </c>
      <c r="C669" s="48" t="s">
        <v>15</v>
      </c>
      <c r="D669" s="39" t="s">
        <v>16</v>
      </c>
      <c r="E669" s="7" t="s">
        <v>75</v>
      </c>
      <c r="F669" s="39" t="s">
        <v>45</v>
      </c>
      <c r="G669" s="35">
        <v>58</v>
      </c>
      <c r="H669" s="1">
        <v>60</v>
      </c>
      <c r="I669" s="40">
        <f t="shared" ref="I669:I717" si="95">H669/G669*100</f>
        <v>103.44827586206897</v>
      </c>
      <c r="J669" s="40">
        <f>I669</f>
        <v>103.44827586206897</v>
      </c>
      <c r="K669" s="40"/>
      <c r="L669" s="55" t="s">
        <v>67</v>
      </c>
      <c r="M669" s="55">
        <f>AVERAGE(J669:J677)</f>
        <v>111.53663793103448</v>
      </c>
      <c r="N669" s="65">
        <v>5</v>
      </c>
      <c r="O669" s="65">
        <f>AVERAGE(M669:M685)</f>
        <v>101.35976923885619</v>
      </c>
    </row>
    <row r="670" spans="1:15" ht="24" x14ac:dyDescent="0.25">
      <c r="A670" s="49"/>
      <c r="B670" s="49"/>
      <c r="C670" s="49"/>
      <c r="D670" s="39" t="s">
        <v>19</v>
      </c>
      <c r="E670" s="7" t="s">
        <v>76</v>
      </c>
      <c r="F670" s="39" t="s">
        <v>21</v>
      </c>
      <c r="G670" s="35">
        <v>100</v>
      </c>
      <c r="H670" s="1">
        <v>100</v>
      </c>
      <c r="I670" s="40">
        <f t="shared" si="95"/>
        <v>100</v>
      </c>
      <c r="J670" s="55">
        <f>AVERAGE(I670:I677)</f>
        <v>119.625</v>
      </c>
      <c r="K670" s="40"/>
      <c r="L670" s="56"/>
      <c r="M670" s="56"/>
      <c r="N670" s="87"/>
      <c r="O670" s="66"/>
    </row>
    <row r="671" spans="1:15" ht="24" x14ac:dyDescent="0.25">
      <c r="A671" s="49"/>
      <c r="B671" s="49"/>
      <c r="C671" s="49"/>
      <c r="D671" s="39" t="s">
        <v>19</v>
      </c>
      <c r="E671" s="7" t="s">
        <v>77</v>
      </c>
      <c r="F671" s="39" t="s">
        <v>21</v>
      </c>
      <c r="G671" s="35">
        <v>100</v>
      </c>
      <c r="H671" s="1">
        <v>100</v>
      </c>
      <c r="I671" s="40">
        <f t="shared" si="95"/>
        <v>100</v>
      </c>
      <c r="J671" s="56"/>
      <c r="K671" s="40"/>
      <c r="L671" s="56"/>
      <c r="M671" s="56"/>
      <c r="N671" s="87"/>
      <c r="O671" s="66"/>
    </row>
    <row r="672" spans="1:15" ht="24" x14ac:dyDescent="0.25">
      <c r="A672" s="49"/>
      <c r="B672" s="49"/>
      <c r="C672" s="49"/>
      <c r="D672" s="39" t="s">
        <v>19</v>
      </c>
      <c r="E672" s="7" t="s">
        <v>78</v>
      </c>
      <c r="F672" s="39" t="s">
        <v>21</v>
      </c>
      <c r="G672" s="35">
        <v>100</v>
      </c>
      <c r="H672" s="1">
        <v>100</v>
      </c>
      <c r="I672" s="40">
        <f t="shared" si="95"/>
        <v>100</v>
      </c>
      <c r="J672" s="56"/>
      <c r="K672" s="40"/>
      <c r="L672" s="56"/>
      <c r="M672" s="56"/>
      <c r="N672" s="87"/>
      <c r="O672" s="66"/>
    </row>
    <row r="673" spans="1:15" ht="24" x14ac:dyDescent="0.25">
      <c r="A673" s="49"/>
      <c r="B673" s="49"/>
      <c r="C673" s="49"/>
      <c r="D673" s="39" t="s">
        <v>19</v>
      </c>
      <c r="E673" s="7" t="s">
        <v>79</v>
      </c>
      <c r="F673" s="39" t="s">
        <v>21</v>
      </c>
      <c r="G673" s="35">
        <v>0</v>
      </c>
      <c r="H673" s="1">
        <v>3</v>
      </c>
      <c r="I673" s="40">
        <f>100-H673</f>
        <v>97</v>
      </c>
      <c r="J673" s="56"/>
      <c r="K673" s="40"/>
      <c r="L673" s="56"/>
      <c r="M673" s="56"/>
      <c r="N673" s="87"/>
      <c r="O673" s="66"/>
    </row>
    <row r="674" spans="1:15" ht="24" x14ac:dyDescent="0.25">
      <c r="A674" s="49"/>
      <c r="B674" s="49"/>
      <c r="C674" s="49"/>
      <c r="D674" s="39" t="s">
        <v>19</v>
      </c>
      <c r="E674" s="7" t="s">
        <v>80</v>
      </c>
      <c r="F674" s="39" t="s">
        <v>21</v>
      </c>
      <c r="G674" s="35">
        <v>10</v>
      </c>
      <c r="H674" s="1">
        <v>22</v>
      </c>
      <c r="I674" s="40">
        <f t="shared" si="95"/>
        <v>220.00000000000003</v>
      </c>
      <c r="J674" s="56"/>
      <c r="K674" s="40" t="s">
        <v>181</v>
      </c>
      <c r="L674" s="56"/>
      <c r="M674" s="56"/>
      <c r="N674" s="87"/>
      <c r="O674" s="66"/>
    </row>
    <row r="675" spans="1:15" ht="36" x14ac:dyDescent="0.25">
      <c r="A675" s="49"/>
      <c r="B675" s="49"/>
      <c r="C675" s="49"/>
      <c r="D675" s="39" t="s">
        <v>19</v>
      </c>
      <c r="E675" s="7" t="s">
        <v>81</v>
      </c>
      <c r="F675" s="39" t="s">
        <v>21</v>
      </c>
      <c r="G675" s="35">
        <v>20</v>
      </c>
      <c r="H675" s="1">
        <v>28</v>
      </c>
      <c r="I675" s="40">
        <f t="shared" si="95"/>
        <v>140</v>
      </c>
      <c r="J675" s="56"/>
      <c r="K675" s="40" t="s">
        <v>182</v>
      </c>
      <c r="L675" s="56"/>
      <c r="M675" s="56"/>
      <c r="N675" s="87"/>
      <c r="O675" s="66"/>
    </row>
    <row r="676" spans="1:15" ht="24" x14ac:dyDescent="0.25">
      <c r="A676" s="49"/>
      <c r="B676" s="49"/>
      <c r="C676" s="49"/>
      <c r="D676" s="39" t="s">
        <v>19</v>
      </c>
      <c r="E676" s="7" t="s">
        <v>82</v>
      </c>
      <c r="F676" s="39" t="s">
        <v>21</v>
      </c>
      <c r="G676" s="35">
        <v>20</v>
      </c>
      <c r="H676" s="1">
        <v>20</v>
      </c>
      <c r="I676" s="40">
        <f t="shared" si="95"/>
        <v>100</v>
      </c>
      <c r="J676" s="56"/>
      <c r="K676" s="40"/>
      <c r="L676" s="56"/>
      <c r="M676" s="56"/>
      <c r="N676" s="87"/>
      <c r="O676" s="66"/>
    </row>
    <row r="677" spans="1:15" ht="24" x14ac:dyDescent="0.25">
      <c r="A677" s="49"/>
      <c r="B677" s="50"/>
      <c r="C677" s="50"/>
      <c r="D677" s="39" t="s">
        <v>19</v>
      </c>
      <c r="E677" s="7" t="s">
        <v>83</v>
      </c>
      <c r="F677" s="39" t="s">
        <v>21</v>
      </c>
      <c r="G677" s="35">
        <v>100</v>
      </c>
      <c r="H677" s="1">
        <v>100</v>
      </c>
      <c r="I677" s="40">
        <f t="shared" si="95"/>
        <v>100</v>
      </c>
      <c r="J677" s="57"/>
      <c r="K677" s="40"/>
      <c r="L677" s="56"/>
      <c r="M677" s="57"/>
      <c r="N677" s="87"/>
      <c r="O677" s="66"/>
    </row>
    <row r="678" spans="1:15" ht="24" x14ac:dyDescent="0.25">
      <c r="A678" s="49"/>
      <c r="B678" s="48" t="s">
        <v>94</v>
      </c>
      <c r="C678" s="48" t="s">
        <v>15</v>
      </c>
      <c r="D678" s="39" t="s">
        <v>16</v>
      </c>
      <c r="E678" s="7" t="s">
        <v>90</v>
      </c>
      <c r="F678" s="39" t="s">
        <v>45</v>
      </c>
      <c r="G678" s="35">
        <v>3</v>
      </c>
      <c r="H678" s="1">
        <v>3</v>
      </c>
      <c r="I678" s="40">
        <f t="shared" si="95"/>
        <v>100</v>
      </c>
      <c r="J678" s="38">
        <f>I678</f>
        <v>100</v>
      </c>
      <c r="K678" s="40"/>
      <c r="L678" s="56"/>
      <c r="M678" s="55">
        <f>AVERAGE(J678:J679)</f>
        <v>100</v>
      </c>
      <c r="N678" s="87"/>
      <c r="O678" s="66"/>
    </row>
    <row r="679" spans="1:15" ht="24" x14ac:dyDescent="0.25">
      <c r="A679" s="49"/>
      <c r="B679" s="49"/>
      <c r="C679" s="49"/>
      <c r="D679" s="39" t="s">
        <v>19</v>
      </c>
      <c r="E679" s="7" t="s">
        <v>95</v>
      </c>
      <c r="F679" s="39" t="s">
        <v>21</v>
      </c>
      <c r="G679" s="35">
        <v>100</v>
      </c>
      <c r="H679" s="1">
        <v>100</v>
      </c>
      <c r="I679" s="40">
        <f t="shared" si="95"/>
        <v>100</v>
      </c>
      <c r="J679" s="38">
        <f>I679</f>
        <v>100</v>
      </c>
      <c r="K679" s="40"/>
      <c r="L679" s="56"/>
      <c r="M679" s="57"/>
      <c r="N679" s="87"/>
      <c r="O679" s="66"/>
    </row>
    <row r="680" spans="1:15" ht="24" x14ac:dyDescent="0.25">
      <c r="A680" s="49"/>
      <c r="B680" s="48" t="s">
        <v>84</v>
      </c>
      <c r="C680" s="48" t="s">
        <v>15</v>
      </c>
      <c r="D680" s="39" t="s">
        <v>16</v>
      </c>
      <c r="E680" s="7" t="s">
        <v>85</v>
      </c>
      <c r="F680" s="39" t="s">
        <v>86</v>
      </c>
      <c r="G680" s="35">
        <v>41</v>
      </c>
      <c r="H680" s="1">
        <v>36</v>
      </c>
      <c r="I680" s="40">
        <f t="shared" si="95"/>
        <v>87.804878048780495</v>
      </c>
      <c r="J680" s="40">
        <f>I680</f>
        <v>87.804878048780495</v>
      </c>
      <c r="K680" s="40" t="s">
        <v>179</v>
      </c>
      <c r="L680" s="56"/>
      <c r="M680" s="55">
        <f>AVERAGE(J680:J682)</f>
        <v>93.902439024390247</v>
      </c>
      <c r="N680" s="87"/>
      <c r="O680" s="66"/>
    </row>
    <row r="681" spans="1:15" ht="24" x14ac:dyDescent="0.25">
      <c r="A681" s="49"/>
      <c r="B681" s="49"/>
      <c r="C681" s="49"/>
      <c r="D681" s="39" t="s">
        <v>19</v>
      </c>
      <c r="E681" s="7" t="s">
        <v>87</v>
      </c>
      <c r="F681" s="39" t="s">
        <v>21</v>
      </c>
      <c r="G681" s="35">
        <v>80</v>
      </c>
      <c r="H681" s="1">
        <v>80</v>
      </c>
      <c r="I681" s="40">
        <f t="shared" si="95"/>
        <v>100</v>
      </c>
      <c r="J681" s="55">
        <f>AVERAGE(I681:I682)</f>
        <v>100</v>
      </c>
      <c r="K681" s="40"/>
      <c r="L681" s="56"/>
      <c r="M681" s="56"/>
      <c r="N681" s="87"/>
      <c r="O681" s="66"/>
    </row>
    <row r="682" spans="1:15" ht="24" x14ac:dyDescent="0.25">
      <c r="A682" s="49"/>
      <c r="B682" s="49"/>
      <c r="C682" s="50"/>
      <c r="D682" s="39" t="s">
        <v>19</v>
      </c>
      <c r="E682" s="7" t="s">
        <v>88</v>
      </c>
      <c r="F682" s="39" t="s">
        <v>21</v>
      </c>
      <c r="G682" s="35">
        <v>100</v>
      </c>
      <c r="H682" s="1">
        <v>100</v>
      </c>
      <c r="I682" s="40">
        <f t="shared" si="95"/>
        <v>100</v>
      </c>
      <c r="J682" s="56"/>
      <c r="K682" s="40"/>
      <c r="L682" s="56"/>
      <c r="M682" s="56"/>
      <c r="N682" s="87"/>
      <c r="O682" s="66"/>
    </row>
    <row r="683" spans="1:15" ht="24" x14ac:dyDescent="0.25">
      <c r="A683" s="49"/>
      <c r="B683" s="48" t="s">
        <v>89</v>
      </c>
      <c r="C683" s="48" t="s">
        <v>15</v>
      </c>
      <c r="D683" s="39" t="s">
        <v>16</v>
      </c>
      <c r="E683" s="7" t="s">
        <v>90</v>
      </c>
      <c r="F683" s="39" t="s">
        <v>45</v>
      </c>
      <c r="G683" s="35">
        <v>25</v>
      </c>
      <c r="H683" s="1">
        <v>25</v>
      </c>
      <c r="I683" s="40">
        <f t="shared" si="95"/>
        <v>100</v>
      </c>
      <c r="J683" s="40">
        <f>I683</f>
        <v>100</v>
      </c>
      <c r="K683" s="40"/>
      <c r="L683" s="56"/>
      <c r="M683" s="55">
        <f>AVERAGE(J683:J685)</f>
        <v>100</v>
      </c>
      <c r="N683" s="87"/>
      <c r="O683" s="66"/>
    </row>
    <row r="684" spans="1:15" ht="24" x14ac:dyDescent="0.25">
      <c r="A684" s="49"/>
      <c r="B684" s="49"/>
      <c r="C684" s="49"/>
      <c r="D684" s="39" t="s">
        <v>19</v>
      </c>
      <c r="E684" s="7" t="s">
        <v>91</v>
      </c>
      <c r="F684" s="39" t="s">
        <v>21</v>
      </c>
      <c r="G684" s="16">
        <v>80</v>
      </c>
      <c r="H684" s="1">
        <v>80</v>
      </c>
      <c r="I684" s="40">
        <f t="shared" si="95"/>
        <v>100</v>
      </c>
      <c r="J684" s="55">
        <f>AVERAGE(I684:I685)</f>
        <v>100</v>
      </c>
      <c r="K684" s="40"/>
      <c r="L684" s="56"/>
      <c r="M684" s="56"/>
      <c r="N684" s="87"/>
      <c r="O684" s="66"/>
    </row>
    <row r="685" spans="1:15" ht="24" x14ac:dyDescent="0.25">
      <c r="A685" s="50"/>
      <c r="B685" s="50"/>
      <c r="C685" s="50"/>
      <c r="D685" s="39" t="s">
        <v>19</v>
      </c>
      <c r="E685" s="7" t="s">
        <v>92</v>
      </c>
      <c r="F685" s="39" t="s">
        <v>21</v>
      </c>
      <c r="G685" s="35">
        <v>100</v>
      </c>
      <c r="H685" s="1">
        <v>100</v>
      </c>
      <c r="I685" s="40">
        <f t="shared" si="95"/>
        <v>100</v>
      </c>
      <c r="J685" s="57"/>
      <c r="K685" s="40"/>
      <c r="L685" s="57"/>
      <c r="M685" s="57"/>
      <c r="N685" s="88"/>
      <c r="O685" s="67"/>
    </row>
    <row r="686" spans="1:15" ht="24" x14ac:dyDescent="0.25">
      <c r="A686" s="48" t="s">
        <v>102</v>
      </c>
      <c r="B686" s="48" t="s">
        <v>74</v>
      </c>
      <c r="C686" s="48" t="s">
        <v>15</v>
      </c>
      <c r="D686" s="39" t="s">
        <v>16</v>
      </c>
      <c r="E686" s="7" t="s">
        <v>75</v>
      </c>
      <c r="F686" s="39" t="s">
        <v>45</v>
      </c>
      <c r="G686" s="8">
        <v>46</v>
      </c>
      <c r="H686" s="1">
        <v>49</v>
      </c>
      <c r="I686" s="40">
        <f t="shared" si="95"/>
        <v>106.5217391304348</v>
      </c>
      <c r="J686" s="40">
        <f>I686</f>
        <v>106.5217391304348</v>
      </c>
      <c r="K686" s="40" t="s">
        <v>165</v>
      </c>
      <c r="L686" s="55" t="s">
        <v>67</v>
      </c>
      <c r="M686" s="55">
        <f>AVERAGE(J686:J694)</f>
        <v>103.62545289855073</v>
      </c>
      <c r="N686" s="65">
        <v>5</v>
      </c>
      <c r="O686" s="54">
        <f>AVERAGE(M686,M695,M697,M700)</f>
        <v>100.90636322463769</v>
      </c>
    </row>
    <row r="687" spans="1:15" ht="24" x14ac:dyDescent="0.25">
      <c r="A687" s="49"/>
      <c r="B687" s="49"/>
      <c r="C687" s="49"/>
      <c r="D687" s="39" t="s">
        <v>19</v>
      </c>
      <c r="E687" s="7" t="s">
        <v>76</v>
      </c>
      <c r="F687" s="39" t="s">
        <v>21</v>
      </c>
      <c r="G687" s="8">
        <v>100</v>
      </c>
      <c r="H687" s="1">
        <v>100</v>
      </c>
      <c r="I687" s="40">
        <f t="shared" si="95"/>
        <v>100</v>
      </c>
      <c r="J687" s="55">
        <f>AVERAGE(I687:I694)</f>
        <v>100.72916666666667</v>
      </c>
      <c r="K687" s="40"/>
      <c r="L687" s="56"/>
      <c r="M687" s="56"/>
      <c r="N687" s="66"/>
      <c r="O687" s="45"/>
    </row>
    <row r="688" spans="1:15" ht="24" x14ac:dyDescent="0.25">
      <c r="A688" s="49"/>
      <c r="B688" s="49"/>
      <c r="C688" s="49"/>
      <c r="D688" s="39" t="s">
        <v>19</v>
      </c>
      <c r="E688" s="7" t="s">
        <v>77</v>
      </c>
      <c r="F688" s="39" t="s">
        <v>21</v>
      </c>
      <c r="G688" s="8">
        <v>100</v>
      </c>
      <c r="H688" s="1">
        <v>100</v>
      </c>
      <c r="I688" s="40">
        <f t="shared" si="95"/>
        <v>100</v>
      </c>
      <c r="J688" s="56"/>
      <c r="K688" s="40"/>
      <c r="L688" s="56"/>
      <c r="M688" s="56"/>
      <c r="N688" s="66"/>
      <c r="O688" s="45"/>
    </row>
    <row r="689" spans="1:15" ht="24" x14ac:dyDescent="0.25">
      <c r="A689" s="49"/>
      <c r="B689" s="49"/>
      <c r="C689" s="49"/>
      <c r="D689" s="39" t="s">
        <v>19</v>
      </c>
      <c r="E689" s="7" t="s">
        <v>78</v>
      </c>
      <c r="F689" s="39" t="s">
        <v>21</v>
      </c>
      <c r="G689" s="8">
        <v>100</v>
      </c>
      <c r="H689" s="1">
        <v>100</v>
      </c>
      <c r="I689" s="40">
        <f t="shared" si="95"/>
        <v>100</v>
      </c>
      <c r="J689" s="56"/>
      <c r="K689" s="40"/>
      <c r="L689" s="56"/>
      <c r="M689" s="56"/>
      <c r="N689" s="66"/>
      <c r="O689" s="45"/>
    </row>
    <row r="690" spans="1:15" ht="24" x14ac:dyDescent="0.25">
      <c r="A690" s="49"/>
      <c r="B690" s="49"/>
      <c r="C690" s="49"/>
      <c r="D690" s="39" t="s">
        <v>19</v>
      </c>
      <c r="E690" s="7" t="s">
        <v>79</v>
      </c>
      <c r="F690" s="39" t="s">
        <v>21</v>
      </c>
      <c r="G690" s="8">
        <v>0</v>
      </c>
      <c r="H690" s="1">
        <v>0</v>
      </c>
      <c r="I690" s="40">
        <f>100-H690</f>
        <v>100</v>
      </c>
      <c r="J690" s="56"/>
      <c r="K690" s="40"/>
      <c r="L690" s="56"/>
      <c r="M690" s="56"/>
      <c r="N690" s="66"/>
      <c r="O690" s="45"/>
    </row>
    <row r="691" spans="1:15" ht="24" x14ac:dyDescent="0.25">
      <c r="A691" s="49"/>
      <c r="B691" s="49"/>
      <c r="C691" s="49"/>
      <c r="D691" s="39" t="s">
        <v>19</v>
      </c>
      <c r="E691" s="7" t="s">
        <v>80</v>
      </c>
      <c r="F691" s="39" t="s">
        <v>21</v>
      </c>
      <c r="G691" s="8">
        <v>40</v>
      </c>
      <c r="H691" s="1">
        <v>41</v>
      </c>
      <c r="I691" s="40">
        <f t="shared" si="95"/>
        <v>102.49999999999999</v>
      </c>
      <c r="J691" s="56"/>
      <c r="K691" s="40"/>
      <c r="L691" s="56"/>
      <c r="M691" s="56"/>
      <c r="N691" s="66"/>
      <c r="O691" s="45"/>
    </row>
    <row r="692" spans="1:15" ht="24" x14ac:dyDescent="0.25">
      <c r="A692" s="49"/>
      <c r="B692" s="49"/>
      <c r="C692" s="49"/>
      <c r="D692" s="39" t="s">
        <v>19</v>
      </c>
      <c r="E692" s="7" t="s">
        <v>81</v>
      </c>
      <c r="F692" s="39" t="s">
        <v>21</v>
      </c>
      <c r="G692" s="8">
        <v>60</v>
      </c>
      <c r="H692" s="1">
        <v>63</v>
      </c>
      <c r="I692" s="40">
        <f t="shared" si="95"/>
        <v>105</v>
      </c>
      <c r="J692" s="56"/>
      <c r="K692" s="40"/>
      <c r="L692" s="56"/>
      <c r="M692" s="56"/>
      <c r="N692" s="66"/>
      <c r="O692" s="45"/>
    </row>
    <row r="693" spans="1:15" ht="24" x14ac:dyDescent="0.25">
      <c r="A693" s="49"/>
      <c r="B693" s="49"/>
      <c r="C693" s="49"/>
      <c r="D693" s="39" t="s">
        <v>19</v>
      </c>
      <c r="E693" s="7" t="s">
        <v>82</v>
      </c>
      <c r="F693" s="39" t="s">
        <v>21</v>
      </c>
      <c r="G693" s="8">
        <v>60</v>
      </c>
      <c r="H693" s="1">
        <v>59</v>
      </c>
      <c r="I693" s="40">
        <f t="shared" si="95"/>
        <v>98.333333333333329</v>
      </c>
      <c r="J693" s="56"/>
      <c r="K693" s="40"/>
      <c r="L693" s="56"/>
      <c r="M693" s="56"/>
      <c r="N693" s="66"/>
      <c r="O693" s="45"/>
    </row>
    <row r="694" spans="1:15" ht="24" x14ac:dyDescent="0.25">
      <c r="A694" s="49"/>
      <c r="B694" s="50"/>
      <c r="C694" s="50"/>
      <c r="D694" s="39" t="s">
        <v>19</v>
      </c>
      <c r="E694" s="7" t="s">
        <v>83</v>
      </c>
      <c r="F694" s="39" t="s">
        <v>21</v>
      </c>
      <c r="G694" s="8">
        <v>100</v>
      </c>
      <c r="H694" s="1">
        <v>100</v>
      </c>
      <c r="I694" s="40">
        <f t="shared" si="95"/>
        <v>100</v>
      </c>
      <c r="J694" s="57"/>
      <c r="K694" s="40"/>
      <c r="L694" s="56"/>
      <c r="M694" s="57"/>
      <c r="N694" s="66"/>
      <c r="O694" s="45"/>
    </row>
    <row r="695" spans="1:15" ht="24" x14ac:dyDescent="0.25">
      <c r="A695" s="49"/>
      <c r="B695" s="48" t="s">
        <v>94</v>
      </c>
      <c r="C695" s="48" t="s">
        <v>15</v>
      </c>
      <c r="D695" s="39" t="s">
        <v>16</v>
      </c>
      <c r="E695" s="7" t="s">
        <v>90</v>
      </c>
      <c r="F695" s="39" t="s">
        <v>45</v>
      </c>
      <c r="G695" s="8">
        <v>1</v>
      </c>
      <c r="H695" s="1">
        <v>1</v>
      </c>
      <c r="I695" s="40">
        <f t="shared" si="95"/>
        <v>100</v>
      </c>
      <c r="J695" s="38">
        <f>I695</f>
        <v>100</v>
      </c>
      <c r="K695" s="40"/>
      <c r="L695" s="56"/>
      <c r="M695" s="55">
        <f>AVERAGE(J695:J696)</f>
        <v>100</v>
      </c>
      <c r="N695" s="66"/>
      <c r="O695" s="45"/>
    </row>
    <row r="696" spans="1:15" ht="24" x14ac:dyDescent="0.25">
      <c r="A696" s="49"/>
      <c r="B696" s="49"/>
      <c r="C696" s="49"/>
      <c r="D696" s="39" t="s">
        <v>19</v>
      </c>
      <c r="E696" s="7" t="s">
        <v>95</v>
      </c>
      <c r="F696" s="39" t="s">
        <v>21</v>
      </c>
      <c r="G696" s="8">
        <v>80</v>
      </c>
      <c r="H696" s="1">
        <v>80</v>
      </c>
      <c r="I696" s="40">
        <f t="shared" si="95"/>
        <v>100</v>
      </c>
      <c r="J696" s="38">
        <f>I696</f>
        <v>100</v>
      </c>
      <c r="K696" s="40"/>
      <c r="L696" s="56"/>
      <c r="M696" s="57"/>
      <c r="N696" s="66"/>
      <c r="O696" s="45"/>
    </row>
    <row r="697" spans="1:15" ht="24" x14ac:dyDescent="0.25">
      <c r="A697" s="49"/>
      <c r="B697" s="48" t="s">
        <v>84</v>
      </c>
      <c r="C697" s="48" t="s">
        <v>15</v>
      </c>
      <c r="D697" s="39" t="s">
        <v>16</v>
      </c>
      <c r="E697" s="7" t="s">
        <v>85</v>
      </c>
      <c r="F697" s="39" t="s">
        <v>86</v>
      </c>
      <c r="G697" s="8">
        <v>10</v>
      </c>
      <c r="H697" s="1">
        <v>10</v>
      </c>
      <c r="I697" s="40">
        <f t="shared" si="95"/>
        <v>100</v>
      </c>
      <c r="J697" s="40">
        <f>I697</f>
        <v>100</v>
      </c>
      <c r="K697" s="40"/>
      <c r="L697" s="56"/>
      <c r="M697" s="55">
        <f>AVERAGE(J697:J699)</f>
        <v>100</v>
      </c>
      <c r="N697" s="66"/>
      <c r="O697" s="45"/>
    </row>
    <row r="698" spans="1:15" ht="24" x14ac:dyDescent="0.25">
      <c r="A698" s="49"/>
      <c r="B698" s="49"/>
      <c r="C698" s="49"/>
      <c r="D698" s="39" t="s">
        <v>19</v>
      </c>
      <c r="E698" s="7" t="s">
        <v>87</v>
      </c>
      <c r="F698" s="39" t="s">
        <v>21</v>
      </c>
      <c r="G698" s="8">
        <v>80</v>
      </c>
      <c r="H698" s="1">
        <v>80</v>
      </c>
      <c r="I698" s="40">
        <f t="shared" si="95"/>
        <v>100</v>
      </c>
      <c r="J698" s="55">
        <f>AVERAGE(I698:I699)</f>
        <v>100</v>
      </c>
      <c r="K698" s="40"/>
      <c r="L698" s="56"/>
      <c r="M698" s="56"/>
      <c r="N698" s="66"/>
      <c r="O698" s="45"/>
    </row>
    <row r="699" spans="1:15" ht="24" x14ac:dyDescent="0.25">
      <c r="A699" s="49"/>
      <c r="B699" s="49"/>
      <c r="C699" s="50"/>
      <c r="D699" s="39" t="s">
        <v>19</v>
      </c>
      <c r="E699" s="7" t="s">
        <v>88</v>
      </c>
      <c r="F699" s="39" t="s">
        <v>21</v>
      </c>
      <c r="G699" s="8">
        <v>100</v>
      </c>
      <c r="H699" s="1">
        <v>100</v>
      </c>
      <c r="I699" s="40">
        <f t="shared" si="95"/>
        <v>100</v>
      </c>
      <c r="J699" s="56"/>
      <c r="K699" s="40"/>
      <c r="L699" s="56"/>
      <c r="M699" s="56"/>
      <c r="N699" s="66"/>
      <c r="O699" s="45"/>
    </row>
    <row r="700" spans="1:15" ht="24" x14ac:dyDescent="0.25">
      <c r="A700" s="49"/>
      <c r="B700" s="48" t="s">
        <v>89</v>
      </c>
      <c r="C700" s="48" t="s">
        <v>15</v>
      </c>
      <c r="D700" s="39" t="s">
        <v>16</v>
      </c>
      <c r="E700" s="7" t="s">
        <v>90</v>
      </c>
      <c r="F700" s="39" t="s">
        <v>45</v>
      </c>
      <c r="G700" s="8">
        <v>28</v>
      </c>
      <c r="H700" s="1">
        <v>28</v>
      </c>
      <c r="I700" s="40">
        <f t="shared" si="95"/>
        <v>100</v>
      </c>
      <c r="J700" s="40">
        <f>I700</f>
        <v>100</v>
      </c>
      <c r="K700" s="40"/>
      <c r="L700" s="56"/>
      <c r="M700" s="55">
        <f>AVERAGE(J700:J702)</f>
        <v>100</v>
      </c>
      <c r="N700" s="66"/>
      <c r="O700" s="45"/>
    </row>
    <row r="701" spans="1:15" ht="24" x14ac:dyDescent="0.25">
      <c r="A701" s="49"/>
      <c r="B701" s="49"/>
      <c r="C701" s="49"/>
      <c r="D701" s="39" t="s">
        <v>19</v>
      </c>
      <c r="E701" s="7" t="s">
        <v>91</v>
      </c>
      <c r="F701" s="39" t="s">
        <v>21</v>
      </c>
      <c r="G701" s="16">
        <v>80</v>
      </c>
      <c r="H701" s="1">
        <v>80</v>
      </c>
      <c r="I701" s="40">
        <f t="shared" si="95"/>
        <v>100</v>
      </c>
      <c r="J701" s="55">
        <f>AVERAGE(I701:I702)</f>
        <v>100</v>
      </c>
      <c r="K701" s="40"/>
      <c r="L701" s="56"/>
      <c r="M701" s="56"/>
      <c r="N701" s="66"/>
      <c r="O701" s="45"/>
    </row>
    <row r="702" spans="1:15" ht="24" x14ac:dyDescent="0.25">
      <c r="A702" s="50"/>
      <c r="B702" s="50"/>
      <c r="C702" s="50"/>
      <c r="D702" s="39" t="s">
        <v>19</v>
      </c>
      <c r="E702" s="7" t="s">
        <v>92</v>
      </c>
      <c r="F702" s="39" t="s">
        <v>21</v>
      </c>
      <c r="G702" s="8">
        <v>80</v>
      </c>
      <c r="H702" s="1">
        <v>80</v>
      </c>
      <c r="I702" s="40">
        <f t="shared" si="95"/>
        <v>100</v>
      </c>
      <c r="J702" s="57"/>
      <c r="K702" s="37"/>
      <c r="L702" s="57"/>
      <c r="M702" s="57"/>
      <c r="N702" s="67"/>
      <c r="O702" s="45"/>
    </row>
    <row r="703" spans="1:15" ht="24" x14ac:dyDescent="0.25">
      <c r="A703" s="48" t="s">
        <v>103</v>
      </c>
      <c r="B703" s="48" t="s">
        <v>74</v>
      </c>
      <c r="C703" s="48" t="s">
        <v>15</v>
      </c>
      <c r="D703" s="39" t="s">
        <v>16</v>
      </c>
      <c r="E703" s="7" t="s">
        <v>75</v>
      </c>
      <c r="F703" s="39" t="s">
        <v>45</v>
      </c>
      <c r="G703" s="8">
        <v>50</v>
      </c>
      <c r="H703" s="1">
        <v>56</v>
      </c>
      <c r="I703" s="40">
        <f t="shared" si="95"/>
        <v>112.00000000000001</v>
      </c>
      <c r="J703" s="40">
        <f>I703</f>
        <v>112.00000000000001</v>
      </c>
      <c r="K703" s="31" t="s">
        <v>165</v>
      </c>
      <c r="L703" s="58" t="s">
        <v>67</v>
      </c>
      <c r="M703" s="55">
        <f>AVERAGE(J703:J711)</f>
        <v>107.48958333333334</v>
      </c>
      <c r="N703" s="65">
        <v>5</v>
      </c>
      <c r="O703" s="54">
        <f>AVERAGE(M703,M712,M714,M717)</f>
        <v>104.1938244047619</v>
      </c>
    </row>
    <row r="704" spans="1:15" ht="24" x14ac:dyDescent="0.25">
      <c r="A704" s="49"/>
      <c r="B704" s="49"/>
      <c r="C704" s="49"/>
      <c r="D704" s="39" t="s">
        <v>19</v>
      </c>
      <c r="E704" s="7" t="s">
        <v>76</v>
      </c>
      <c r="F704" s="39" t="s">
        <v>21</v>
      </c>
      <c r="G704" s="8">
        <v>100</v>
      </c>
      <c r="H704" s="1">
        <v>100</v>
      </c>
      <c r="I704" s="40">
        <f t="shared" si="95"/>
        <v>100</v>
      </c>
      <c r="J704" s="55">
        <f>AVERAGE(I704:I711)</f>
        <v>102.97916666666666</v>
      </c>
      <c r="K704" s="38"/>
      <c r="L704" s="56"/>
      <c r="M704" s="56"/>
      <c r="N704" s="66"/>
      <c r="O704" s="45"/>
    </row>
    <row r="705" spans="1:15" ht="24" x14ac:dyDescent="0.25">
      <c r="A705" s="49"/>
      <c r="B705" s="49"/>
      <c r="C705" s="49"/>
      <c r="D705" s="39" t="s">
        <v>19</v>
      </c>
      <c r="E705" s="7" t="s">
        <v>77</v>
      </c>
      <c r="F705" s="39" t="s">
        <v>21</v>
      </c>
      <c r="G705" s="8">
        <v>100</v>
      </c>
      <c r="H705" s="1">
        <v>100</v>
      </c>
      <c r="I705" s="40">
        <f t="shared" si="95"/>
        <v>100</v>
      </c>
      <c r="J705" s="56"/>
      <c r="K705" s="40"/>
      <c r="L705" s="56"/>
      <c r="M705" s="56"/>
      <c r="N705" s="66"/>
      <c r="O705" s="45"/>
    </row>
    <row r="706" spans="1:15" ht="24" x14ac:dyDescent="0.25">
      <c r="A706" s="49"/>
      <c r="B706" s="49"/>
      <c r="C706" s="49"/>
      <c r="D706" s="39" t="s">
        <v>19</v>
      </c>
      <c r="E706" s="7" t="s">
        <v>78</v>
      </c>
      <c r="F706" s="39" t="s">
        <v>21</v>
      </c>
      <c r="G706" s="8">
        <v>100</v>
      </c>
      <c r="H706" s="1">
        <v>100</v>
      </c>
      <c r="I706" s="40">
        <f t="shared" si="95"/>
        <v>100</v>
      </c>
      <c r="J706" s="56"/>
      <c r="K706" s="40"/>
      <c r="L706" s="56"/>
      <c r="M706" s="56"/>
      <c r="N706" s="66"/>
      <c r="O706" s="45"/>
    </row>
    <row r="707" spans="1:15" ht="24" x14ac:dyDescent="0.25">
      <c r="A707" s="49"/>
      <c r="B707" s="49"/>
      <c r="C707" s="49"/>
      <c r="D707" s="39" t="s">
        <v>19</v>
      </c>
      <c r="E707" s="7" t="s">
        <v>79</v>
      </c>
      <c r="F707" s="39" t="s">
        <v>21</v>
      </c>
      <c r="G707" s="8">
        <v>0</v>
      </c>
      <c r="H707" s="1">
        <v>2</v>
      </c>
      <c r="I707" s="40">
        <f>100-H707</f>
        <v>98</v>
      </c>
      <c r="J707" s="56"/>
      <c r="K707" s="40"/>
      <c r="L707" s="56"/>
      <c r="M707" s="56"/>
      <c r="N707" s="66"/>
      <c r="O707" s="45"/>
    </row>
    <row r="708" spans="1:15" ht="42" customHeight="1" x14ac:dyDescent="0.25">
      <c r="A708" s="49"/>
      <c r="B708" s="49"/>
      <c r="C708" s="49"/>
      <c r="D708" s="39" t="s">
        <v>19</v>
      </c>
      <c r="E708" s="7" t="s">
        <v>80</v>
      </c>
      <c r="F708" s="39" t="s">
        <v>21</v>
      </c>
      <c r="G708" s="8">
        <v>40</v>
      </c>
      <c r="H708" s="1">
        <v>38</v>
      </c>
      <c r="I708" s="40">
        <f t="shared" si="95"/>
        <v>95</v>
      </c>
      <c r="J708" s="56"/>
      <c r="K708" s="40" t="s">
        <v>195</v>
      </c>
      <c r="L708" s="56"/>
      <c r="M708" s="56"/>
      <c r="N708" s="66"/>
      <c r="O708" s="45"/>
    </row>
    <row r="709" spans="1:15" ht="24" x14ac:dyDescent="0.25">
      <c r="A709" s="49"/>
      <c r="B709" s="49"/>
      <c r="C709" s="49"/>
      <c r="D709" s="39" t="s">
        <v>19</v>
      </c>
      <c r="E709" s="7" t="s">
        <v>81</v>
      </c>
      <c r="F709" s="39" t="s">
        <v>21</v>
      </c>
      <c r="G709" s="8">
        <v>80</v>
      </c>
      <c r="H709" s="1">
        <v>78</v>
      </c>
      <c r="I709" s="40">
        <f t="shared" si="95"/>
        <v>97.5</v>
      </c>
      <c r="J709" s="56"/>
      <c r="K709" s="40"/>
      <c r="L709" s="56"/>
      <c r="M709" s="56"/>
      <c r="N709" s="66"/>
      <c r="O709" s="45"/>
    </row>
    <row r="710" spans="1:15" ht="24" x14ac:dyDescent="0.25">
      <c r="A710" s="49"/>
      <c r="B710" s="49"/>
      <c r="C710" s="49"/>
      <c r="D710" s="39" t="s">
        <v>19</v>
      </c>
      <c r="E710" s="7" t="s">
        <v>82</v>
      </c>
      <c r="F710" s="39" t="s">
        <v>21</v>
      </c>
      <c r="G710" s="8">
        <v>30</v>
      </c>
      <c r="H710" s="1">
        <v>40</v>
      </c>
      <c r="I710" s="40">
        <f t="shared" si="95"/>
        <v>133.33333333333331</v>
      </c>
      <c r="J710" s="56"/>
      <c r="K710" s="40" t="s">
        <v>188</v>
      </c>
      <c r="L710" s="56"/>
      <c r="M710" s="56"/>
      <c r="N710" s="66"/>
      <c r="O710" s="45"/>
    </row>
    <row r="711" spans="1:15" ht="24" x14ac:dyDescent="0.25">
      <c r="A711" s="49"/>
      <c r="B711" s="50"/>
      <c r="C711" s="50"/>
      <c r="D711" s="39" t="s">
        <v>19</v>
      </c>
      <c r="E711" s="7" t="s">
        <v>83</v>
      </c>
      <c r="F711" s="39" t="s">
        <v>21</v>
      </c>
      <c r="G711" s="8">
        <v>100</v>
      </c>
      <c r="H711" s="1">
        <v>100</v>
      </c>
      <c r="I711" s="40">
        <f t="shared" si="95"/>
        <v>100</v>
      </c>
      <c r="J711" s="57"/>
      <c r="K711" s="40"/>
      <c r="L711" s="56"/>
      <c r="M711" s="57"/>
      <c r="N711" s="66"/>
      <c r="O711" s="45"/>
    </row>
    <row r="712" spans="1:15" ht="24" x14ac:dyDescent="0.25">
      <c r="A712" s="49"/>
      <c r="B712" s="48" t="s">
        <v>94</v>
      </c>
      <c r="C712" s="48" t="s">
        <v>15</v>
      </c>
      <c r="D712" s="39" t="s">
        <v>16</v>
      </c>
      <c r="E712" s="7" t="s">
        <v>90</v>
      </c>
      <c r="F712" s="39" t="s">
        <v>45</v>
      </c>
      <c r="G712" s="8">
        <v>1</v>
      </c>
      <c r="H712" s="1">
        <v>1</v>
      </c>
      <c r="I712" s="40">
        <f t="shared" si="95"/>
        <v>100</v>
      </c>
      <c r="J712" s="38">
        <f>I712</f>
        <v>100</v>
      </c>
      <c r="K712" s="40"/>
      <c r="L712" s="56"/>
      <c r="M712" s="55">
        <f>AVERAGE(J712:J713)</f>
        <v>109.28571428571428</v>
      </c>
      <c r="N712" s="66"/>
      <c r="O712" s="45"/>
    </row>
    <row r="713" spans="1:15" ht="24" x14ac:dyDescent="0.25">
      <c r="A713" s="49"/>
      <c r="B713" s="49"/>
      <c r="C713" s="49"/>
      <c r="D713" s="39" t="s">
        <v>19</v>
      </c>
      <c r="E713" s="7" t="s">
        <v>95</v>
      </c>
      <c r="F713" s="39" t="s">
        <v>21</v>
      </c>
      <c r="G713" s="8">
        <v>70</v>
      </c>
      <c r="H713" s="1">
        <v>83</v>
      </c>
      <c r="I713" s="40">
        <f t="shared" si="95"/>
        <v>118.57142857142857</v>
      </c>
      <c r="J713" s="38">
        <f>I713</f>
        <v>118.57142857142857</v>
      </c>
      <c r="K713" s="40" t="s">
        <v>189</v>
      </c>
      <c r="L713" s="56"/>
      <c r="M713" s="57"/>
      <c r="N713" s="66"/>
      <c r="O713" s="45"/>
    </row>
    <row r="714" spans="1:15" ht="24" x14ac:dyDescent="0.25">
      <c r="A714" s="49"/>
      <c r="B714" s="48" t="s">
        <v>84</v>
      </c>
      <c r="C714" s="48" t="s">
        <v>15</v>
      </c>
      <c r="D714" s="39" t="s">
        <v>16</v>
      </c>
      <c r="E714" s="7" t="s">
        <v>85</v>
      </c>
      <c r="F714" s="39" t="s">
        <v>86</v>
      </c>
      <c r="G714" s="8">
        <v>41</v>
      </c>
      <c r="H714" s="1">
        <v>41</v>
      </c>
      <c r="I714" s="40">
        <f t="shared" si="95"/>
        <v>100</v>
      </c>
      <c r="J714" s="40">
        <f>I714</f>
        <v>100</v>
      </c>
      <c r="K714" s="40"/>
      <c r="L714" s="56"/>
      <c r="M714" s="55">
        <f>AVERAGE(J714:J716)</f>
        <v>100</v>
      </c>
      <c r="N714" s="66"/>
      <c r="O714" s="45"/>
    </row>
    <row r="715" spans="1:15" ht="24" x14ac:dyDescent="0.25">
      <c r="A715" s="49"/>
      <c r="B715" s="49"/>
      <c r="C715" s="49"/>
      <c r="D715" s="39" t="s">
        <v>19</v>
      </c>
      <c r="E715" s="7" t="s">
        <v>87</v>
      </c>
      <c r="F715" s="39" t="s">
        <v>21</v>
      </c>
      <c r="G715" s="8">
        <v>100</v>
      </c>
      <c r="H715" s="1">
        <v>100</v>
      </c>
      <c r="I715" s="40">
        <f t="shared" si="95"/>
        <v>100</v>
      </c>
      <c r="J715" s="55">
        <f>AVERAGE(I715:I716)</f>
        <v>100</v>
      </c>
      <c r="K715" s="40"/>
      <c r="L715" s="56"/>
      <c r="M715" s="56"/>
      <c r="N715" s="66"/>
      <c r="O715" s="45"/>
    </row>
    <row r="716" spans="1:15" ht="24" x14ac:dyDescent="0.25">
      <c r="A716" s="49"/>
      <c r="B716" s="49"/>
      <c r="C716" s="50"/>
      <c r="D716" s="39" t="s">
        <v>19</v>
      </c>
      <c r="E716" s="7" t="s">
        <v>88</v>
      </c>
      <c r="F716" s="39" t="s">
        <v>21</v>
      </c>
      <c r="G716" s="8">
        <v>100</v>
      </c>
      <c r="H716" s="1">
        <v>100</v>
      </c>
      <c r="I716" s="40">
        <f t="shared" si="95"/>
        <v>100</v>
      </c>
      <c r="J716" s="56"/>
      <c r="K716" s="40"/>
      <c r="L716" s="56"/>
      <c r="M716" s="56"/>
      <c r="N716" s="66"/>
      <c r="O716" s="45"/>
    </row>
    <row r="717" spans="1:15" ht="24" x14ac:dyDescent="0.25">
      <c r="A717" s="49"/>
      <c r="B717" s="48" t="s">
        <v>89</v>
      </c>
      <c r="C717" s="48" t="s">
        <v>15</v>
      </c>
      <c r="D717" s="39" t="s">
        <v>16</v>
      </c>
      <c r="E717" s="7" t="s">
        <v>90</v>
      </c>
      <c r="F717" s="39" t="s">
        <v>45</v>
      </c>
      <c r="G717" s="8">
        <v>26</v>
      </c>
      <c r="H717" s="1">
        <v>26</v>
      </c>
      <c r="I717" s="40">
        <f t="shared" si="95"/>
        <v>100</v>
      </c>
      <c r="J717" s="40">
        <f>I717</f>
        <v>100</v>
      </c>
      <c r="K717" s="40"/>
      <c r="L717" s="56"/>
      <c r="M717" s="55">
        <f>AVERAGE(J717:J719)</f>
        <v>100</v>
      </c>
      <c r="N717" s="66"/>
      <c r="O717" s="45"/>
    </row>
    <row r="718" spans="1:15" ht="24" x14ac:dyDescent="0.25">
      <c r="A718" s="49"/>
      <c r="B718" s="49"/>
      <c r="C718" s="49"/>
      <c r="D718" s="39" t="s">
        <v>19</v>
      </c>
      <c r="E718" s="7" t="s">
        <v>91</v>
      </c>
      <c r="F718" s="39" t="s">
        <v>21</v>
      </c>
      <c r="G718" s="16">
        <v>100</v>
      </c>
      <c r="H718" s="1">
        <v>100</v>
      </c>
      <c r="I718" s="40">
        <f t="shared" ref="I718:I719" si="96">H718/G718*100</f>
        <v>100</v>
      </c>
      <c r="J718" s="55">
        <f>AVERAGE(I718:I719)</f>
        <v>100</v>
      </c>
      <c r="K718" s="40"/>
      <c r="L718" s="56"/>
      <c r="M718" s="56"/>
      <c r="N718" s="66"/>
      <c r="O718" s="45"/>
    </row>
    <row r="719" spans="1:15" ht="33.75" customHeight="1" x14ac:dyDescent="0.25">
      <c r="A719" s="50"/>
      <c r="B719" s="50"/>
      <c r="C719" s="50"/>
      <c r="D719" s="39" t="s">
        <v>19</v>
      </c>
      <c r="E719" s="7" t="s">
        <v>92</v>
      </c>
      <c r="F719" s="39" t="s">
        <v>21</v>
      </c>
      <c r="G719" s="8">
        <v>100</v>
      </c>
      <c r="H719" s="1">
        <v>100</v>
      </c>
      <c r="I719" s="40">
        <f t="shared" si="96"/>
        <v>100</v>
      </c>
      <c r="J719" s="57"/>
      <c r="K719" s="40"/>
      <c r="L719" s="57"/>
      <c r="M719" s="57"/>
      <c r="N719" s="67"/>
      <c r="O719" s="45"/>
    </row>
    <row r="720" spans="1:15" ht="24" customHeight="1" x14ac:dyDescent="0.25">
      <c r="A720" s="44" t="s">
        <v>104</v>
      </c>
      <c r="B720" s="44" t="s">
        <v>138</v>
      </c>
      <c r="C720" s="45" t="s">
        <v>15</v>
      </c>
      <c r="D720" s="35" t="s">
        <v>16</v>
      </c>
      <c r="E720" s="3" t="s">
        <v>108</v>
      </c>
      <c r="F720" s="35" t="s">
        <v>109</v>
      </c>
      <c r="G720" s="36">
        <v>91776</v>
      </c>
      <c r="H720" s="36">
        <v>88186</v>
      </c>
      <c r="I720" s="43">
        <f>H720/G720*100</f>
        <v>96.088301952580196</v>
      </c>
      <c r="J720" s="43">
        <f>I720</f>
        <v>96.088301952580196</v>
      </c>
      <c r="K720" s="36"/>
      <c r="L720" s="44" t="s">
        <v>67</v>
      </c>
      <c r="M720" s="54">
        <f>AVERAGE(J720:J723)</f>
        <v>114.0441509762901</v>
      </c>
      <c r="N720" s="54">
        <v>10</v>
      </c>
      <c r="O720" s="54">
        <f>AVERAGE(M720,M724,M727,M731,M733,M735,M737,M739)</f>
        <v>103.648629383627</v>
      </c>
    </row>
    <row r="721" spans="1:15" ht="108" x14ac:dyDescent="0.25">
      <c r="A721" s="44"/>
      <c r="B721" s="44"/>
      <c r="C721" s="45"/>
      <c r="D721" s="4" t="s">
        <v>19</v>
      </c>
      <c r="E721" s="4" t="s">
        <v>105</v>
      </c>
      <c r="F721" s="36" t="s">
        <v>21</v>
      </c>
      <c r="G721" s="36">
        <v>50</v>
      </c>
      <c r="H721" s="36">
        <v>98</v>
      </c>
      <c r="I721" s="43">
        <f t="shared" ref="I721:I738" si="97">H721/G721*100</f>
        <v>196</v>
      </c>
      <c r="J721" s="54">
        <f>AVERAGE(I721:I723)</f>
        <v>132</v>
      </c>
      <c r="K721" s="35" t="s">
        <v>180</v>
      </c>
      <c r="L721" s="44"/>
      <c r="M721" s="54"/>
      <c r="N721" s="54"/>
      <c r="O721" s="54"/>
    </row>
    <row r="722" spans="1:15" ht="24" x14ac:dyDescent="0.25">
      <c r="A722" s="44"/>
      <c r="B722" s="44"/>
      <c r="C722" s="45"/>
      <c r="D722" s="4" t="s">
        <v>19</v>
      </c>
      <c r="E722" s="4" t="s">
        <v>106</v>
      </c>
      <c r="F722" s="36" t="s">
        <v>21</v>
      </c>
      <c r="G722" s="36">
        <v>100</v>
      </c>
      <c r="H722" s="36">
        <v>100</v>
      </c>
      <c r="I722" s="43">
        <f t="shared" si="97"/>
        <v>100</v>
      </c>
      <c r="J722" s="45"/>
      <c r="K722" s="36"/>
      <c r="L722" s="44"/>
      <c r="M722" s="54"/>
      <c r="N722" s="54"/>
      <c r="O722" s="54"/>
    </row>
    <row r="723" spans="1:15" ht="46.5" customHeight="1" x14ac:dyDescent="0.25">
      <c r="A723" s="44"/>
      <c r="B723" s="44"/>
      <c r="C723" s="45"/>
      <c r="D723" s="4" t="s">
        <v>19</v>
      </c>
      <c r="E723" s="4" t="s">
        <v>107</v>
      </c>
      <c r="F723" s="36" t="s">
        <v>21</v>
      </c>
      <c r="G723" s="36">
        <v>100</v>
      </c>
      <c r="H723" s="36">
        <v>100</v>
      </c>
      <c r="I723" s="43">
        <f t="shared" si="97"/>
        <v>100</v>
      </c>
      <c r="J723" s="45"/>
      <c r="K723" s="36"/>
      <c r="L723" s="44"/>
      <c r="M723" s="54"/>
      <c r="N723" s="54"/>
      <c r="O723" s="54"/>
    </row>
    <row r="724" spans="1:15" ht="36" customHeight="1" x14ac:dyDescent="0.25">
      <c r="A724" s="44"/>
      <c r="B724" s="44" t="s">
        <v>110</v>
      </c>
      <c r="C724" s="59" t="s">
        <v>15</v>
      </c>
      <c r="D724" s="35" t="s">
        <v>16</v>
      </c>
      <c r="E724" s="4" t="s">
        <v>139</v>
      </c>
      <c r="F724" s="35" t="s">
        <v>111</v>
      </c>
      <c r="G724" s="36">
        <v>17792</v>
      </c>
      <c r="H724" s="36">
        <v>18832</v>
      </c>
      <c r="I724" s="43">
        <f t="shared" si="97"/>
        <v>105.84532374100719</v>
      </c>
      <c r="J724" s="43">
        <f>I724</f>
        <v>105.84532374100719</v>
      </c>
      <c r="K724" s="36"/>
      <c r="L724" s="44"/>
      <c r="M724" s="54">
        <f>AVERAGE(J724:J726)</f>
        <v>104.58932853717027</v>
      </c>
      <c r="N724" s="54"/>
      <c r="O724" s="54"/>
    </row>
    <row r="725" spans="1:15" ht="24" x14ac:dyDescent="0.25">
      <c r="A725" s="44"/>
      <c r="B725" s="44"/>
      <c r="C725" s="59"/>
      <c r="D725" s="4" t="s">
        <v>19</v>
      </c>
      <c r="E725" s="4" t="s">
        <v>112</v>
      </c>
      <c r="F725" s="36" t="s">
        <v>86</v>
      </c>
      <c r="G725" s="36">
        <v>0</v>
      </c>
      <c r="H725" s="36">
        <v>0</v>
      </c>
      <c r="I725" s="43">
        <v>100</v>
      </c>
      <c r="J725" s="54">
        <f>AVERAGE(I725:I726)</f>
        <v>103.33333333333334</v>
      </c>
      <c r="K725" s="36"/>
      <c r="L725" s="44"/>
      <c r="M725" s="54"/>
      <c r="N725" s="54"/>
      <c r="O725" s="54"/>
    </row>
    <row r="726" spans="1:15" ht="36" x14ac:dyDescent="0.25">
      <c r="A726" s="44"/>
      <c r="B726" s="44"/>
      <c r="C726" s="59"/>
      <c r="D726" s="4" t="s">
        <v>19</v>
      </c>
      <c r="E726" s="4" t="s">
        <v>113</v>
      </c>
      <c r="F726" s="36" t="s">
        <v>21</v>
      </c>
      <c r="G726" s="36">
        <v>90</v>
      </c>
      <c r="H726" s="36">
        <v>96</v>
      </c>
      <c r="I726" s="43">
        <f t="shared" si="97"/>
        <v>106.66666666666667</v>
      </c>
      <c r="J726" s="45"/>
      <c r="K726" s="36"/>
      <c r="L726" s="44"/>
      <c r="M726" s="54"/>
      <c r="N726" s="54"/>
      <c r="O726" s="54"/>
    </row>
    <row r="727" spans="1:15" ht="36" x14ac:dyDescent="0.25">
      <c r="A727" s="44"/>
      <c r="B727" s="44" t="s">
        <v>114</v>
      </c>
      <c r="C727" s="45" t="s">
        <v>15</v>
      </c>
      <c r="D727" s="44" t="s">
        <v>16</v>
      </c>
      <c r="E727" s="4" t="s">
        <v>115</v>
      </c>
      <c r="F727" s="44" t="s">
        <v>116</v>
      </c>
      <c r="G727" s="36">
        <f>SUM(G728:G729)</f>
        <v>16062</v>
      </c>
      <c r="H727" s="36">
        <f>SUM(H728:H729)</f>
        <v>16062</v>
      </c>
      <c r="I727" s="43">
        <f t="shared" si="97"/>
        <v>100</v>
      </c>
      <c r="J727" s="54">
        <f>AVERAGE(I727:I729)</f>
        <v>100</v>
      </c>
      <c r="K727" s="36"/>
      <c r="L727" s="44"/>
      <c r="M727" s="54">
        <f>AVERAGE(J727:J730)</f>
        <v>100</v>
      </c>
      <c r="N727" s="54"/>
      <c r="O727" s="54"/>
    </row>
    <row r="728" spans="1:15" x14ac:dyDescent="0.25">
      <c r="A728" s="44"/>
      <c r="B728" s="44"/>
      <c r="C728" s="45"/>
      <c r="D728" s="44"/>
      <c r="E728" s="3" t="s">
        <v>117</v>
      </c>
      <c r="F728" s="44"/>
      <c r="G728" s="36">
        <v>9126</v>
      </c>
      <c r="H728" s="36">
        <v>9126</v>
      </c>
      <c r="I728" s="43">
        <f t="shared" si="97"/>
        <v>100</v>
      </c>
      <c r="J728" s="54"/>
      <c r="K728" s="36"/>
      <c r="L728" s="44"/>
      <c r="M728" s="54"/>
      <c r="N728" s="54"/>
      <c r="O728" s="54"/>
    </row>
    <row r="729" spans="1:15" x14ac:dyDescent="0.25">
      <c r="A729" s="44"/>
      <c r="B729" s="44"/>
      <c r="C729" s="45"/>
      <c r="D729" s="44"/>
      <c r="E729" s="3" t="s">
        <v>118</v>
      </c>
      <c r="F729" s="44"/>
      <c r="G729" s="36">
        <v>6936</v>
      </c>
      <c r="H729" s="36">
        <v>6936</v>
      </c>
      <c r="I729" s="43">
        <f t="shared" si="97"/>
        <v>100</v>
      </c>
      <c r="J729" s="54"/>
      <c r="K729" s="36"/>
      <c r="L729" s="44"/>
      <c r="M729" s="54"/>
      <c r="N729" s="54"/>
      <c r="O729" s="54"/>
    </row>
    <row r="730" spans="1:15" ht="36.75" customHeight="1" x14ac:dyDescent="0.25">
      <c r="A730" s="44"/>
      <c r="B730" s="44"/>
      <c r="C730" s="45"/>
      <c r="D730" s="4" t="s">
        <v>19</v>
      </c>
      <c r="E730" s="4" t="s">
        <v>119</v>
      </c>
      <c r="F730" s="36" t="s">
        <v>21</v>
      </c>
      <c r="G730" s="36">
        <v>100</v>
      </c>
      <c r="H730" s="36">
        <v>100</v>
      </c>
      <c r="I730" s="43">
        <f t="shared" si="97"/>
        <v>100</v>
      </c>
      <c r="J730" s="43">
        <f t="shared" ref="J730:J738" si="98">I730</f>
        <v>100</v>
      </c>
      <c r="K730" s="36"/>
      <c r="L730" s="44"/>
      <c r="M730" s="54"/>
      <c r="N730" s="54"/>
      <c r="O730" s="54"/>
    </row>
    <row r="731" spans="1:15" ht="48" x14ac:dyDescent="0.25">
      <c r="A731" s="44"/>
      <c r="B731" s="44" t="s">
        <v>140</v>
      </c>
      <c r="C731" s="45" t="s">
        <v>15</v>
      </c>
      <c r="D731" s="5" t="s">
        <v>16</v>
      </c>
      <c r="E731" s="4" t="s">
        <v>141</v>
      </c>
      <c r="F731" s="36" t="s">
        <v>45</v>
      </c>
      <c r="G731" s="36">
        <v>110</v>
      </c>
      <c r="H731" s="36">
        <v>110</v>
      </c>
      <c r="I731" s="43">
        <f t="shared" si="97"/>
        <v>100</v>
      </c>
      <c r="J731" s="43">
        <f t="shared" si="98"/>
        <v>100</v>
      </c>
      <c r="K731" s="36"/>
      <c r="L731" s="44"/>
      <c r="M731" s="54">
        <f>AVERAGE(J731:J732)</f>
        <v>105.55555555555556</v>
      </c>
      <c r="N731" s="54"/>
      <c r="O731" s="54"/>
    </row>
    <row r="732" spans="1:15" ht="108" x14ac:dyDescent="0.25">
      <c r="A732" s="44"/>
      <c r="B732" s="44"/>
      <c r="C732" s="45"/>
      <c r="D732" s="4" t="s">
        <v>19</v>
      </c>
      <c r="E732" s="4" t="s">
        <v>120</v>
      </c>
      <c r="F732" s="36" t="s">
        <v>21</v>
      </c>
      <c r="G732" s="36">
        <v>90</v>
      </c>
      <c r="H732" s="36">
        <v>100</v>
      </c>
      <c r="I732" s="43">
        <f t="shared" si="97"/>
        <v>111.11111111111111</v>
      </c>
      <c r="J732" s="43">
        <f t="shared" si="98"/>
        <v>111.11111111111111</v>
      </c>
      <c r="K732" s="35" t="s">
        <v>180</v>
      </c>
      <c r="L732" s="44"/>
      <c r="M732" s="54"/>
      <c r="N732" s="54"/>
      <c r="O732" s="54"/>
    </row>
    <row r="733" spans="1:15" ht="24" x14ac:dyDescent="0.25">
      <c r="A733" s="44"/>
      <c r="B733" s="44" t="s">
        <v>142</v>
      </c>
      <c r="C733" s="45" t="s">
        <v>15</v>
      </c>
      <c r="D733" s="5" t="s">
        <v>16</v>
      </c>
      <c r="E733" s="3" t="s">
        <v>122</v>
      </c>
      <c r="F733" s="35" t="s">
        <v>121</v>
      </c>
      <c r="G733" s="36">
        <v>930</v>
      </c>
      <c r="H733" s="36">
        <v>930</v>
      </c>
      <c r="I733" s="43">
        <f t="shared" si="97"/>
        <v>100</v>
      </c>
      <c r="J733" s="43">
        <f t="shared" si="98"/>
        <v>100</v>
      </c>
      <c r="K733" s="36"/>
      <c r="L733" s="44"/>
      <c r="M733" s="54">
        <f>AVERAGE(J733:J734)</f>
        <v>100</v>
      </c>
      <c r="N733" s="54"/>
      <c r="O733" s="54"/>
    </row>
    <row r="734" spans="1:15" ht="24" x14ac:dyDescent="0.25">
      <c r="A734" s="44"/>
      <c r="B734" s="44"/>
      <c r="C734" s="45"/>
      <c r="D734" s="4" t="s">
        <v>19</v>
      </c>
      <c r="E734" s="4" t="s">
        <v>124</v>
      </c>
      <c r="F734" s="36" t="s">
        <v>21</v>
      </c>
      <c r="G734" s="36">
        <v>45</v>
      </c>
      <c r="H734" s="36">
        <v>45</v>
      </c>
      <c r="I734" s="43">
        <f t="shared" si="97"/>
        <v>100</v>
      </c>
      <c r="J734" s="43">
        <f t="shared" si="98"/>
        <v>100</v>
      </c>
      <c r="K734" s="36"/>
      <c r="L734" s="44"/>
      <c r="M734" s="54"/>
      <c r="N734" s="54"/>
      <c r="O734" s="54"/>
    </row>
    <row r="735" spans="1:15" ht="36" x14ac:dyDescent="0.25">
      <c r="A735" s="44"/>
      <c r="B735" s="44" t="s">
        <v>143</v>
      </c>
      <c r="C735" s="45" t="s">
        <v>15</v>
      </c>
      <c r="D735" s="5" t="s">
        <v>16</v>
      </c>
      <c r="E735" s="4" t="s">
        <v>144</v>
      </c>
      <c r="F735" s="35" t="s">
        <v>121</v>
      </c>
      <c r="G735" s="36">
        <v>950</v>
      </c>
      <c r="H735" s="36">
        <v>950</v>
      </c>
      <c r="I735" s="43">
        <f t="shared" si="97"/>
        <v>100</v>
      </c>
      <c r="J735" s="43">
        <f t="shared" si="98"/>
        <v>100</v>
      </c>
      <c r="K735" s="36"/>
      <c r="L735" s="44"/>
      <c r="M735" s="54">
        <f>AVERAGE(J735:J736)</f>
        <v>100</v>
      </c>
      <c r="N735" s="54"/>
      <c r="O735" s="54"/>
    </row>
    <row r="736" spans="1:15" ht="24" x14ac:dyDescent="0.25">
      <c r="A736" s="44"/>
      <c r="B736" s="44"/>
      <c r="C736" s="45"/>
      <c r="D736" s="4" t="s">
        <v>19</v>
      </c>
      <c r="E736" s="4" t="s">
        <v>123</v>
      </c>
      <c r="F736" s="36" t="s">
        <v>21</v>
      </c>
      <c r="G736" s="36">
        <v>45</v>
      </c>
      <c r="H736" s="36">
        <v>45</v>
      </c>
      <c r="I736" s="43">
        <f t="shared" si="97"/>
        <v>100</v>
      </c>
      <c r="J736" s="43">
        <f t="shared" si="98"/>
        <v>100</v>
      </c>
      <c r="K736" s="36"/>
      <c r="L736" s="44"/>
      <c r="M736" s="54"/>
      <c r="N736" s="54"/>
      <c r="O736" s="54"/>
    </row>
    <row r="737" spans="1:15" ht="39.75" customHeight="1" x14ac:dyDescent="0.25">
      <c r="A737" s="44"/>
      <c r="B737" s="44" t="s">
        <v>125</v>
      </c>
      <c r="C737" s="45" t="s">
        <v>15</v>
      </c>
      <c r="D737" s="5" t="s">
        <v>16</v>
      </c>
      <c r="E737" s="4" t="s">
        <v>126</v>
      </c>
      <c r="F737" s="35" t="s">
        <v>121</v>
      </c>
      <c r="G737" s="36">
        <v>517</v>
      </c>
      <c r="H737" s="36">
        <v>517</v>
      </c>
      <c r="I737" s="43">
        <f t="shared" si="97"/>
        <v>100</v>
      </c>
      <c r="J737" s="43">
        <f t="shared" si="98"/>
        <v>100</v>
      </c>
      <c r="K737" s="36"/>
      <c r="L737" s="44"/>
      <c r="M737" s="54">
        <f>AVERAGE(J737:J738)</f>
        <v>100</v>
      </c>
      <c r="N737" s="54"/>
      <c r="O737" s="54"/>
    </row>
    <row r="738" spans="1:15" ht="75.75" customHeight="1" x14ac:dyDescent="0.25">
      <c r="A738" s="44"/>
      <c r="B738" s="44"/>
      <c r="C738" s="45"/>
      <c r="D738" s="4" t="s">
        <v>19</v>
      </c>
      <c r="E738" s="4" t="s">
        <v>123</v>
      </c>
      <c r="F738" s="36" t="s">
        <v>21</v>
      </c>
      <c r="G738" s="36">
        <v>45</v>
      </c>
      <c r="H738" s="36">
        <v>45</v>
      </c>
      <c r="I738" s="43">
        <f t="shared" si="97"/>
        <v>100</v>
      </c>
      <c r="J738" s="43">
        <f t="shared" si="98"/>
        <v>100</v>
      </c>
      <c r="K738" s="36"/>
      <c r="L738" s="44"/>
      <c r="M738" s="54"/>
      <c r="N738" s="54"/>
      <c r="O738" s="54"/>
    </row>
    <row r="739" spans="1:15" ht="39.75" customHeight="1" x14ac:dyDescent="0.25">
      <c r="A739" s="44"/>
      <c r="B739" s="44" t="s">
        <v>145</v>
      </c>
      <c r="C739" s="45" t="s">
        <v>15</v>
      </c>
      <c r="D739" s="5" t="s">
        <v>16</v>
      </c>
      <c r="E739" s="4" t="s">
        <v>146</v>
      </c>
      <c r="F739" s="35" t="s">
        <v>108</v>
      </c>
      <c r="G739" s="36">
        <v>10082</v>
      </c>
      <c r="H739" s="36">
        <v>10082</v>
      </c>
      <c r="I739" s="43">
        <f t="shared" ref="I739" si="99">H739/G739*100</f>
        <v>100</v>
      </c>
      <c r="J739" s="43">
        <f t="shared" ref="J739" si="100">I739</f>
        <v>100</v>
      </c>
      <c r="K739" s="36"/>
      <c r="L739" s="35"/>
      <c r="M739" s="54">
        <f>AVERAGE(J739:J742)</f>
        <v>105</v>
      </c>
      <c r="N739" s="54"/>
      <c r="O739" s="54"/>
    </row>
    <row r="740" spans="1:15" ht="102.75" customHeight="1" x14ac:dyDescent="0.25">
      <c r="A740" s="44"/>
      <c r="B740" s="44"/>
      <c r="C740" s="45"/>
      <c r="D740" s="4" t="s">
        <v>19</v>
      </c>
      <c r="E740" s="4" t="s">
        <v>105</v>
      </c>
      <c r="F740" s="36" t="s">
        <v>21</v>
      </c>
      <c r="G740" s="36">
        <v>50</v>
      </c>
      <c r="H740" s="36">
        <v>65</v>
      </c>
      <c r="I740" s="43">
        <f t="shared" ref="I740" si="101">H740/G740*100</f>
        <v>130</v>
      </c>
      <c r="J740" s="89">
        <f>AVERAGE(I740:I742)</f>
        <v>110</v>
      </c>
      <c r="K740" s="35" t="s">
        <v>180</v>
      </c>
      <c r="L740" s="35"/>
      <c r="M740" s="54"/>
      <c r="N740" s="54"/>
      <c r="O740" s="54"/>
    </row>
    <row r="741" spans="1:15" ht="39.75" customHeight="1" x14ac:dyDescent="0.25">
      <c r="A741" s="44"/>
      <c r="B741" s="44"/>
      <c r="C741" s="45"/>
      <c r="D741" s="4" t="s">
        <v>19</v>
      </c>
      <c r="E741" s="4" t="s">
        <v>147</v>
      </c>
      <c r="F741" s="36" t="s">
        <v>21</v>
      </c>
      <c r="G741" s="36">
        <v>100</v>
      </c>
      <c r="H741" s="36">
        <v>100</v>
      </c>
      <c r="I741" s="43">
        <f t="shared" ref="I741:I742" si="102">H741/G741*100</f>
        <v>100</v>
      </c>
      <c r="J741" s="90"/>
      <c r="K741" s="36"/>
      <c r="L741" s="35"/>
      <c r="M741" s="54"/>
      <c r="N741" s="54"/>
      <c r="O741" s="54"/>
    </row>
    <row r="742" spans="1:15" ht="39.75" customHeight="1" x14ac:dyDescent="0.25">
      <c r="A742" s="44"/>
      <c r="B742" s="44"/>
      <c r="C742" s="45"/>
      <c r="D742" s="4" t="s">
        <v>19</v>
      </c>
      <c r="E742" s="4" t="s">
        <v>148</v>
      </c>
      <c r="F742" s="36" t="s">
        <v>21</v>
      </c>
      <c r="G742" s="36">
        <v>100</v>
      </c>
      <c r="H742" s="36">
        <v>100</v>
      </c>
      <c r="I742" s="43">
        <f t="shared" si="102"/>
        <v>100</v>
      </c>
      <c r="J742" s="91"/>
      <c r="K742" s="36"/>
      <c r="L742" s="35"/>
      <c r="M742" s="54"/>
      <c r="N742" s="54"/>
      <c r="O742" s="54"/>
    </row>
  </sheetData>
  <mergeCells count="663">
    <mergeCell ref="A720:A742"/>
    <mergeCell ref="J740:J742"/>
    <mergeCell ref="B739:B742"/>
    <mergeCell ref="C739:C742"/>
    <mergeCell ref="M739:M742"/>
    <mergeCell ref="O720:O742"/>
    <mergeCell ref="N720:N742"/>
    <mergeCell ref="A2:O2"/>
    <mergeCell ref="L417:L437"/>
    <mergeCell ref="J727:J729"/>
    <mergeCell ref="L720:L738"/>
    <mergeCell ref="M720:M723"/>
    <mergeCell ref="M724:M726"/>
    <mergeCell ref="M727:M730"/>
    <mergeCell ref="M731:M732"/>
    <mergeCell ref="M733:M734"/>
    <mergeCell ref="M735:M736"/>
    <mergeCell ref="M737:M738"/>
    <mergeCell ref="A703:A719"/>
    <mergeCell ref="B703:B711"/>
    <mergeCell ref="C703:C711"/>
    <mergeCell ref="M703:M711"/>
    <mergeCell ref="N703:N719"/>
    <mergeCell ref="J704:J711"/>
    <mergeCell ref="B712:B713"/>
    <mergeCell ref="C712:C713"/>
    <mergeCell ref="M712:M713"/>
    <mergeCell ref="B714:B716"/>
    <mergeCell ref="C714:C716"/>
    <mergeCell ref="M714:M716"/>
    <mergeCell ref="J715:J716"/>
    <mergeCell ref="B717:B719"/>
    <mergeCell ref="C717:C719"/>
    <mergeCell ref="M717:M719"/>
    <mergeCell ref="J718:J719"/>
    <mergeCell ref="O703:O719"/>
    <mergeCell ref="L703:L719"/>
    <mergeCell ref="J721:J723"/>
    <mergeCell ref="J725:J726"/>
    <mergeCell ref="C735:C736"/>
    <mergeCell ref="A686:A702"/>
    <mergeCell ref="B686:B694"/>
    <mergeCell ref="C686:C694"/>
    <mergeCell ref="M686:M694"/>
    <mergeCell ref="N686:N702"/>
    <mergeCell ref="J687:J694"/>
    <mergeCell ref="B695:B696"/>
    <mergeCell ref="C695:C696"/>
    <mergeCell ref="M695:M696"/>
    <mergeCell ref="B697:B699"/>
    <mergeCell ref="C697:C699"/>
    <mergeCell ref="M697:M699"/>
    <mergeCell ref="J698:J699"/>
    <mergeCell ref="B700:B702"/>
    <mergeCell ref="C700:C702"/>
    <mergeCell ref="M700:M702"/>
    <mergeCell ref="J701:J702"/>
    <mergeCell ref="L686:L702"/>
    <mergeCell ref="D727:D729"/>
    <mergeCell ref="A669:A685"/>
    <mergeCell ref="B669:B677"/>
    <mergeCell ref="C669:C677"/>
    <mergeCell ref="M669:M677"/>
    <mergeCell ref="N669:N685"/>
    <mergeCell ref="J670:J677"/>
    <mergeCell ref="B678:B679"/>
    <mergeCell ref="C678:C679"/>
    <mergeCell ref="M678:M679"/>
    <mergeCell ref="B680:B682"/>
    <mergeCell ref="C680:C682"/>
    <mergeCell ref="M680:M682"/>
    <mergeCell ref="J681:J682"/>
    <mergeCell ref="B683:B685"/>
    <mergeCell ref="C683:C685"/>
    <mergeCell ref="M683:M685"/>
    <mergeCell ref="J684:J685"/>
    <mergeCell ref="A654:A668"/>
    <mergeCell ref="B654:B662"/>
    <mergeCell ref="C654:C662"/>
    <mergeCell ref="N654:N668"/>
    <mergeCell ref="B663:B665"/>
    <mergeCell ref="C663:C665"/>
    <mergeCell ref="J664:J665"/>
    <mergeCell ref="B666:B668"/>
    <mergeCell ref="C666:C668"/>
    <mergeCell ref="J655:J662"/>
    <mergeCell ref="M666:M668"/>
    <mergeCell ref="J667:J668"/>
    <mergeCell ref="M663:M665"/>
    <mergeCell ref="A637:A653"/>
    <mergeCell ref="B637:B645"/>
    <mergeCell ref="C637:C645"/>
    <mergeCell ref="M637:M645"/>
    <mergeCell ref="N637:N653"/>
    <mergeCell ref="J638:J645"/>
    <mergeCell ref="B646:B647"/>
    <mergeCell ref="C646:C647"/>
    <mergeCell ref="M646:M647"/>
    <mergeCell ref="B648:B650"/>
    <mergeCell ref="C648:C650"/>
    <mergeCell ref="M648:M650"/>
    <mergeCell ref="J649:J650"/>
    <mergeCell ref="B651:B653"/>
    <mergeCell ref="C651:C653"/>
    <mergeCell ref="M651:M653"/>
    <mergeCell ref="J652:J653"/>
    <mergeCell ref="A620:A636"/>
    <mergeCell ref="B620:B628"/>
    <mergeCell ref="C620:C628"/>
    <mergeCell ref="M620:M628"/>
    <mergeCell ref="N620:N636"/>
    <mergeCell ref="J621:J628"/>
    <mergeCell ref="B629:B630"/>
    <mergeCell ref="C629:C630"/>
    <mergeCell ref="M629:M630"/>
    <mergeCell ref="B631:B633"/>
    <mergeCell ref="C631:C633"/>
    <mergeCell ref="M631:M633"/>
    <mergeCell ref="J632:J633"/>
    <mergeCell ref="B634:B636"/>
    <mergeCell ref="C634:C636"/>
    <mergeCell ref="M634:M636"/>
    <mergeCell ref="J635:J636"/>
    <mergeCell ref="A596:A604"/>
    <mergeCell ref="B596:B604"/>
    <mergeCell ref="C596:C604"/>
    <mergeCell ref="M596:M604"/>
    <mergeCell ref="N596:N604"/>
    <mergeCell ref="J597:J604"/>
    <mergeCell ref="A605:A619"/>
    <mergeCell ref="B605:B613"/>
    <mergeCell ref="C605:C613"/>
    <mergeCell ref="M605:M613"/>
    <mergeCell ref="N605:N619"/>
    <mergeCell ref="J606:J613"/>
    <mergeCell ref="B614:B616"/>
    <mergeCell ref="C614:C616"/>
    <mergeCell ref="M614:M616"/>
    <mergeCell ref="J615:J616"/>
    <mergeCell ref="B617:B619"/>
    <mergeCell ref="C617:C619"/>
    <mergeCell ref="M617:M619"/>
    <mergeCell ref="J618:J619"/>
    <mergeCell ref="B579:B587"/>
    <mergeCell ref="C579:C587"/>
    <mergeCell ref="M579:M587"/>
    <mergeCell ref="N579:N595"/>
    <mergeCell ref="J580:J587"/>
    <mergeCell ref="B588:B589"/>
    <mergeCell ref="C588:C589"/>
    <mergeCell ref="M588:M589"/>
    <mergeCell ref="B590:B592"/>
    <mergeCell ref="C590:C592"/>
    <mergeCell ref="M590:M592"/>
    <mergeCell ref="J591:J592"/>
    <mergeCell ref="B593:B595"/>
    <mergeCell ref="C593:C595"/>
    <mergeCell ref="M593:M595"/>
    <mergeCell ref="J594:J595"/>
    <mergeCell ref="N333:N353"/>
    <mergeCell ref="O333:O353"/>
    <mergeCell ref="N298:N311"/>
    <mergeCell ref="O298:O311"/>
    <mergeCell ref="N312:N332"/>
    <mergeCell ref="O312:O332"/>
    <mergeCell ref="N375:N395"/>
    <mergeCell ref="A564:A578"/>
    <mergeCell ref="B564:B572"/>
    <mergeCell ref="C564:C572"/>
    <mergeCell ref="M564:M572"/>
    <mergeCell ref="N564:N578"/>
    <mergeCell ref="J565:J572"/>
    <mergeCell ref="B573:B575"/>
    <mergeCell ref="C573:C575"/>
    <mergeCell ref="M573:M575"/>
    <mergeCell ref="J574:J575"/>
    <mergeCell ref="B576:B578"/>
    <mergeCell ref="C576:C578"/>
    <mergeCell ref="M576:M578"/>
    <mergeCell ref="J577:J578"/>
    <mergeCell ref="L564:L578"/>
    <mergeCell ref="N501:N521"/>
    <mergeCell ref="O501:O521"/>
    <mergeCell ref="N522:N542"/>
    <mergeCell ref="O522:O542"/>
    <mergeCell ref="N543:N563"/>
    <mergeCell ref="O543:O563"/>
    <mergeCell ref="N396:N416"/>
    <mergeCell ref="O396:O416"/>
    <mergeCell ref="N417:N437"/>
    <mergeCell ref="O417:O437"/>
    <mergeCell ref="N438:N458"/>
    <mergeCell ref="O438:O458"/>
    <mergeCell ref="N459:N479"/>
    <mergeCell ref="O459:O479"/>
    <mergeCell ref="N480:N500"/>
    <mergeCell ref="O480:O500"/>
    <mergeCell ref="N235:N255"/>
    <mergeCell ref="O235:O255"/>
    <mergeCell ref="N256:N276"/>
    <mergeCell ref="O256:O276"/>
    <mergeCell ref="N277:N297"/>
    <mergeCell ref="O277:O297"/>
    <mergeCell ref="A1:O1"/>
    <mergeCell ref="N4:N10"/>
    <mergeCell ref="O4:O10"/>
    <mergeCell ref="N11:N17"/>
    <mergeCell ref="O11:O17"/>
    <mergeCell ref="N18:N24"/>
    <mergeCell ref="O18:O24"/>
    <mergeCell ref="N32:N38"/>
    <mergeCell ref="O32:O38"/>
    <mergeCell ref="N39:N45"/>
    <mergeCell ref="O39:O45"/>
    <mergeCell ref="N25:N31"/>
    <mergeCell ref="O25:O31"/>
    <mergeCell ref="A214:A234"/>
    <mergeCell ref="B228:B234"/>
    <mergeCell ref="C228:C234"/>
    <mergeCell ref="J222:J227"/>
    <mergeCell ref="B221:B227"/>
    <mergeCell ref="B543:B549"/>
    <mergeCell ref="C543:C549"/>
    <mergeCell ref="C347:C353"/>
    <mergeCell ref="B347:B353"/>
    <mergeCell ref="A333:A353"/>
    <mergeCell ref="J348:J353"/>
    <mergeCell ref="L347:L353"/>
    <mergeCell ref="M333:M353"/>
    <mergeCell ref="C340:C346"/>
    <mergeCell ref="L340:L346"/>
    <mergeCell ref="A354:A374"/>
    <mergeCell ref="B333:B339"/>
    <mergeCell ref="C333:C339"/>
    <mergeCell ref="L333:L339"/>
    <mergeCell ref="J369:J374"/>
    <mergeCell ref="B340:B346"/>
    <mergeCell ref="J362:J367"/>
    <mergeCell ref="C361:C367"/>
    <mergeCell ref="L361:L367"/>
    <mergeCell ref="J334:J339"/>
    <mergeCell ref="J341:J346"/>
    <mergeCell ref="J355:J360"/>
    <mergeCell ref="J467:J472"/>
    <mergeCell ref="B529:B535"/>
    <mergeCell ref="C557:C563"/>
    <mergeCell ref="B557:B563"/>
    <mergeCell ref="A543:A563"/>
    <mergeCell ref="J558:J563"/>
    <mergeCell ref="M543:M563"/>
    <mergeCell ref="L557:L563"/>
    <mergeCell ref="A522:A542"/>
    <mergeCell ref="B536:B542"/>
    <mergeCell ref="C536:C542"/>
    <mergeCell ref="J537:J542"/>
    <mergeCell ref="L536:L542"/>
    <mergeCell ref="M522:M542"/>
    <mergeCell ref="B522:B528"/>
    <mergeCell ref="J544:J549"/>
    <mergeCell ref="J551:J556"/>
    <mergeCell ref="C522:C528"/>
    <mergeCell ref="L522:L528"/>
    <mergeCell ref="J523:J528"/>
    <mergeCell ref="J530:J535"/>
    <mergeCell ref="B550:B556"/>
    <mergeCell ref="C550:C556"/>
    <mergeCell ref="L550:L556"/>
    <mergeCell ref="C529:C535"/>
    <mergeCell ref="L529:L535"/>
    <mergeCell ref="J229:J234"/>
    <mergeCell ref="A235:A255"/>
    <mergeCell ref="B263:B269"/>
    <mergeCell ref="C263:C269"/>
    <mergeCell ref="L263:L269"/>
    <mergeCell ref="B256:B262"/>
    <mergeCell ref="M235:M255"/>
    <mergeCell ref="C256:C262"/>
    <mergeCell ref="L256:L262"/>
    <mergeCell ref="J257:J262"/>
    <mergeCell ref="J264:J269"/>
    <mergeCell ref="B235:B241"/>
    <mergeCell ref="C235:C241"/>
    <mergeCell ref="L235:L241"/>
    <mergeCell ref="B242:B248"/>
    <mergeCell ref="C242:C248"/>
    <mergeCell ref="L242:L248"/>
    <mergeCell ref="L249:L255"/>
    <mergeCell ref="C249:C255"/>
    <mergeCell ref="B249:B255"/>
    <mergeCell ref="J250:J255"/>
    <mergeCell ref="A123:A129"/>
    <mergeCell ref="B123:B129"/>
    <mergeCell ref="C123:C129"/>
    <mergeCell ref="L123:L129"/>
    <mergeCell ref="B95:B101"/>
    <mergeCell ref="C95:C101"/>
    <mergeCell ref="L95:L101"/>
    <mergeCell ref="J96:J101"/>
    <mergeCell ref="M123:M129"/>
    <mergeCell ref="J124:J129"/>
    <mergeCell ref="A109:A115"/>
    <mergeCell ref="B109:B115"/>
    <mergeCell ref="C109:C115"/>
    <mergeCell ref="L109:L115"/>
    <mergeCell ref="M109:M115"/>
    <mergeCell ref="J110:J115"/>
    <mergeCell ref="A116:A122"/>
    <mergeCell ref="B116:B122"/>
    <mergeCell ref="C116:C122"/>
    <mergeCell ref="L116:L122"/>
    <mergeCell ref="M116:M122"/>
    <mergeCell ref="J117:J122"/>
    <mergeCell ref="M95:M108"/>
    <mergeCell ref="B102:B108"/>
    <mergeCell ref="A74:A80"/>
    <mergeCell ref="B74:B80"/>
    <mergeCell ref="C74:C80"/>
    <mergeCell ref="L74:L80"/>
    <mergeCell ref="M74:M80"/>
    <mergeCell ref="J75:J80"/>
    <mergeCell ref="C102:C108"/>
    <mergeCell ref="L102:L108"/>
    <mergeCell ref="J103:J108"/>
    <mergeCell ref="A81:A87"/>
    <mergeCell ref="B81:B87"/>
    <mergeCell ref="C81:C87"/>
    <mergeCell ref="L81:L87"/>
    <mergeCell ref="M81:M87"/>
    <mergeCell ref="J82:J87"/>
    <mergeCell ref="A88:A94"/>
    <mergeCell ref="B88:B94"/>
    <mergeCell ref="C88:C94"/>
    <mergeCell ref="L88:L94"/>
    <mergeCell ref="M88:M94"/>
    <mergeCell ref="A95:A108"/>
    <mergeCell ref="A60:A66"/>
    <mergeCell ref="B60:B66"/>
    <mergeCell ref="C60:C66"/>
    <mergeCell ref="L60:L66"/>
    <mergeCell ref="M60:M66"/>
    <mergeCell ref="J61:J66"/>
    <mergeCell ref="A67:A73"/>
    <mergeCell ref="B67:B73"/>
    <mergeCell ref="C67:C73"/>
    <mergeCell ref="L67:L73"/>
    <mergeCell ref="M67:M73"/>
    <mergeCell ref="J68:J73"/>
    <mergeCell ref="A46:A52"/>
    <mergeCell ref="B46:B52"/>
    <mergeCell ref="C46:C52"/>
    <mergeCell ref="L46:L52"/>
    <mergeCell ref="M46:M52"/>
    <mergeCell ref="J47:J52"/>
    <mergeCell ref="A53:A59"/>
    <mergeCell ref="B53:B59"/>
    <mergeCell ref="C53:C59"/>
    <mergeCell ref="L53:L59"/>
    <mergeCell ref="M53:M59"/>
    <mergeCell ref="J54:J59"/>
    <mergeCell ref="C32:C38"/>
    <mergeCell ref="L32:L38"/>
    <mergeCell ref="M32:M38"/>
    <mergeCell ref="J33:J38"/>
    <mergeCell ref="A18:A24"/>
    <mergeCell ref="B18:B24"/>
    <mergeCell ref="C18:C24"/>
    <mergeCell ref="L18:L24"/>
    <mergeCell ref="A39:A45"/>
    <mergeCell ref="B39:B45"/>
    <mergeCell ref="C39:C45"/>
    <mergeCell ref="L39:L45"/>
    <mergeCell ref="M39:M45"/>
    <mergeCell ref="J40:J45"/>
    <mergeCell ref="M18:M24"/>
    <mergeCell ref="J19:J24"/>
    <mergeCell ref="A25:A31"/>
    <mergeCell ref="B25:B31"/>
    <mergeCell ref="C25:C31"/>
    <mergeCell ref="M25:M31"/>
    <mergeCell ref="J26:J31"/>
    <mergeCell ref="A32:A38"/>
    <mergeCell ref="B32:B38"/>
    <mergeCell ref="A4:A10"/>
    <mergeCell ref="B4:B10"/>
    <mergeCell ref="C4:C10"/>
    <mergeCell ref="M4:M10"/>
    <mergeCell ref="J5:J10"/>
    <mergeCell ref="A11:A17"/>
    <mergeCell ref="B11:B17"/>
    <mergeCell ref="C11:C17"/>
    <mergeCell ref="M11:M17"/>
    <mergeCell ref="J12:J17"/>
    <mergeCell ref="B501:B507"/>
    <mergeCell ref="C501:C507"/>
    <mergeCell ref="L501:L507"/>
    <mergeCell ref="B480:B486"/>
    <mergeCell ref="C480:C486"/>
    <mergeCell ref="L515:L521"/>
    <mergeCell ref="L466:L472"/>
    <mergeCell ref="B277:B283"/>
    <mergeCell ref="C277:C283"/>
    <mergeCell ref="L277:L283"/>
    <mergeCell ref="B284:B290"/>
    <mergeCell ref="C284:C290"/>
    <mergeCell ref="L284:L290"/>
    <mergeCell ref="J278:J283"/>
    <mergeCell ref="J285:J290"/>
    <mergeCell ref="J299:J304"/>
    <mergeCell ref="B298:B304"/>
    <mergeCell ref="C452:C458"/>
    <mergeCell ref="B452:B458"/>
    <mergeCell ref="J432:J437"/>
    <mergeCell ref="C389:C395"/>
    <mergeCell ref="B389:B395"/>
    <mergeCell ref="C326:C332"/>
    <mergeCell ref="B326:B332"/>
    <mergeCell ref="C207:C213"/>
    <mergeCell ref="B207:B213"/>
    <mergeCell ref="B214:B220"/>
    <mergeCell ref="C214:C220"/>
    <mergeCell ref="B200:B206"/>
    <mergeCell ref="C200:C206"/>
    <mergeCell ref="L200:L206"/>
    <mergeCell ref="J215:J220"/>
    <mergeCell ref="J194:J199"/>
    <mergeCell ref="J201:J206"/>
    <mergeCell ref="J208:J213"/>
    <mergeCell ref="C221:C227"/>
    <mergeCell ref="B151:B157"/>
    <mergeCell ref="C151:C157"/>
    <mergeCell ref="L151:L157"/>
    <mergeCell ref="A172:A192"/>
    <mergeCell ref="B186:B192"/>
    <mergeCell ref="C186:C192"/>
    <mergeCell ref="J187:J192"/>
    <mergeCell ref="A193:A213"/>
    <mergeCell ref="L165:L171"/>
    <mergeCell ref="J166:J171"/>
    <mergeCell ref="A151:A171"/>
    <mergeCell ref="B165:B171"/>
    <mergeCell ref="C165:C171"/>
    <mergeCell ref="B193:B199"/>
    <mergeCell ref="C193:C199"/>
    <mergeCell ref="L193:L199"/>
    <mergeCell ref="C179:C185"/>
    <mergeCell ref="B158:B164"/>
    <mergeCell ref="J152:J157"/>
    <mergeCell ref="J159:J164"/>
    <mergeCell ref="B172:B178"/>
    <mergeCell ref="C172:C178"/>
    <mergeCell ref="L207:L213"/>
    <mergeCell ref="A501:A521"/>
    <mergeCell ref="B515:B521"/>
    <mergeCell ref="C515:C521"/>
    <mergeCell ref="J516:J521"/>
    <mergeCell ref="A480:A500"/>
    <mergeCell ref="B494:B500"/>
    <mergeCell ref="C494:C500"/>
    <mergeCell ref="J495:J500"/>
    <mergeCell ref="A459:A479"/>
    <mergeCell ref="B473:B479"/>
    <mergeCell ref="C473:C479"/>
    <mergeCell ref="J474:J479"/>
    <mergeCell ref="J502:J507"/>
    <mergeCell ref="J509:J514"/>
    <mergeCell ref="B508:B514"/>
    <mergeCell ref="B459:B465"/>
    <mergeCell ref="C459:C465"/>
    <mergeCell ref="B487:B493"/>
    <mergeCell ref="B466:B472"/>
    <mergeCell ref="C508:C514"/>
    <mergeCell ref="J481:J486"/>
    <mergeCell ref="J488:J493"/>
    <mergeCell ref="C487:C493"/>
    <mergeCell ref="C466:C472"/>
    <mergeCell ref="A438:A458"/>
    <mergeCell ref="J453:J458"/>
    <mergeCell ref="B396:B402"/>
    <mergeCell ref="C396:C402"/>
    <mergeCell ref="B403:B409"/>
    <mergeCell ref="C403:C409"/>
    <mergeCell ref="L403:L409"/>
    <mergeCell ref="J397:J402"/>
    <mergeCell ref="J404:J409"/>
    <mergeCell ref="L452:L458"/>
    <mergeCell ref="B445:B451"/>
    <mergeCell ref="C445:C451"/>
    <mergeCell ref="L445:L451"/>
    <mergeCell ref="J446:J451"/>
    <mergeCell ref="B438:B444"/>
    <mergeCell ref="C438:C444"/>
    <mergeCell ref="L438:L444"/>
    <mergeCell ref="J439:J444"/>
    <mergeCell ref="L396:L402"/>
    <mergeCell ref="B417:B423"/>
    <mergeCell ref="C417:C423"/>
    <mergeCell ref="A417:A437"/>
    <mergeCell ref="B431:B437"/>
    <mergeCell ref="C431:C437"/>
    <mergeCell ref="M417:M437"/>
    <mergeCell ref="C410:C416"/>
    <mergeCell ref="B410:B416"/>
    <mergeCell ref="A396:A416"/>
    <mergeCell ref="J411:J416"/>
    <mergeCell ref="M396:M416"/>
    <mergeCell ref="L410:L416"/>
    <mergeCell ref="B424:B430"/>
    <mergeCell ref="C424:C430"/>
    <mergeCell ref="J418:J423"/>
    <mergeCell ref="J425:J430"/>
    <mergeCell ref="A375:A395"/>
    <mergeCell ref="B354:B360"/>
    <mergeCell ref="C354:C360"/>
    <mergeCell ref="L354:L360"/>
    <mergeCell ref="B361:B367"/>
    <mergeCell ref="B375:B381"/>
    <mergeCell ref="B312:B318"/>
    <mergeCell ref="C312:C318"/>
    <mergeCell ref="L312:L318"/>
    <mergeCell ref="C375:C381"/>
    <mergeCell ref="L375:L381"/>
    <mergeCell ref="J376:J381"/>
    <mergeCell ref="B382:B388"/>
    <mergeCell ref="C382:C388"/>
    <mergeCell ref="J383:J388"/>
    <mergeCell ref="L382:L388"/>
    <mergeCell ref="J390:J395"/>
    <mergeCell ref="B319:B325"/>
    <mergeCell ref="C319:C325"/>
    <mergeCell ref="L319:L325"/>
    <mergeCell ref="B368:B374"/>
    <mergeCell ref="C368:C374"/>
    <mergeCell ref="A312:A332"/>
    <mergeCell ref="J327:J332"/>
    <mergeCell ref="M298:M311"/>
    <mergeCell ref="L305:L311"/>
    <mergeCell ref="C305:C311"/>
    <mergeCell ref="B305:B311"/>
    <mergeCell ref="A298:A311"/>
    <mergeCell ref="J306:J311"/>
    <mergeCell ref="J313:J318"/>
    <mergeCell ref="J320:J325"/>
    <mergeCell ref="C298:C304"/>
    <mergeCell ref="L298:L304"/>
    <mergeCell ref="J131:J136"/>
    <mergeCell ref="J138:J143"/>
    <mergeCell ref="C144:C150"/>
    <mergeCell ref="B144:B150"/>
    <mergeCell ref="A130:A150"/>
    <mergeCell ref="C291:C297"/>
    <mergeCell ref="B291:B297"/>
    <mergeCell ref="A277:A297"/>
    <mergeCell ref="J292:J297"/>
    <mergeCell ref="J271:J276"/>
    <mergeCell ref="C270:C276"/>
    <mergeCell ref="B270:B276"/>
    <mergeCell ref="A256:A276"/>
    <mergeCell ref="J236:J241"/>
    <mergeCell ref="J243:J248"/>
    <mergeCell ref="B130:B136"/>
    <mergeCell ref="C130:C136"/>
    <mergeCell ref="B179:B185"/>
    <mergeCell ref="C158:C164"/>
    <mergeCell ref="B137:B143"/>
    <mergeCell ref="J145:J150"/>
    <mergeCell ref="C137:C143"/>
    <mergeCell ref="J173:J178"/>
    <mergeCell ref="J180:J185"/>
    <mergeCell ref="M277:M297"/>
    <mergeCell ref="L291:L297"/>
    <mergeCell ref="M256:M276"/>
    <mergeCell ref="L270:L276"/>
    <mergeCell ref="L158:L164"/>
    <mergeCell ref="O686:O702"/>
    <mergeCell ref="O669:O685"/>
    <mergeCell ref="L669:L685"/>
    <mergeCell ref="L596:L604"/>
    <mergeCell ref="L579:L595"/>
    <mergeCell ref="O579:O595"/>
    <mergeCell ref="M172:M192"/>
    <mergeCell ref="M354:M374"/>
    <mergeCell ref="L368:L374"/>
    <mergeCell ref="M438:M458"/>
    <mergeCell ref="L459:L465"/>
    <mergeCell ref="M501:M521"/>
    <mergeCell ref="M480:M500"/>
    <mergeCell ref="L473:L479"/>
    <mergeCell ref="M459:M479"/>
    <mergeCell ref="L508:L514"/>
    <mergeCell ref="M214:M234"/>
    <mergeCell ref="N214:N234"/>
    <mergeCell ref="O214:O234"/>
    <mergeCell ref="J460:J465"/>
    <mergeCell ref="L130:L136"/>
    <mergeCell ref="L543:L549"/>
    <mergeCell ref="N88:N94"/>
    <mergeCell ref="O88:O94"/>
    <mergeCell ref="N95:N108"/>
    <mergeCell ref="O95:O108"/>
    <mergeCell ref="N109:N115"/>
    <mergeCell ref="O605:O619"/>
    <mergeCell ref="L605:L619"/>
    <mergeCell ref="O596:O604"/>
    <mergeCell ref="M193:M213"/>
    <mergeCell ref="N123:N129"/>
    <mergeCell ref="O123:O129"/>
    <mergeCell ref="N130:N150"/>
    <mergeCell ref="O130:O150"/>
    <mergeCell ref="N151:N171"/>
    <mergeCell ref="O151:O171"/>
    <mergeCell ref="N172:N192"/>
    <mergeCell ref="O172:O192"/>
    <mergeCell ref="N193:N213"/>
    <mergeCell ref="O193:O213"/>
    <mergeCell ref="N354:N374"/>
    <mergeCell ref="O354:O374"/>
    <mergeCell ref="N46:N52"/>
    <mergeCell ref="O46:O52"/>
    <mergeCell ref="N53:N59"/>
    <mergeCell ref="O53:O59"/>
    <mergeCell ref="N60:N66"/>
    <mergeCell ref="M375:M395"/>
    <mergeCell ref="L389:L395"/>
    <mergeCell ref="L326:L332"/>
    <mergeCell ref="M312:M332"/>
    <mergeCell ref="M151:M171"/>
    <mergeCell ref="L137:L143"/>
    <mergeCell ref="O60:O66"/>
    <mergeCell ref="N67:N73"/>
    <mergeCell ref="O67:O73"/>
    <mergeCell ref="O109:O115"/>
    <mergeCell ref="N116:N122"/>
    <mergeCell ref="O116:O122"/>
    <mergeCell ref="N74:N80"/>
    <mergeCell ref="O74:O80"/>
    <mergeCell ref="N81:N87"/>
    <mergeCell ref="O81:O87"/>
    <mergeCell ref="M130:M150"/>
    <mergeCell ref="L144:L150"/>
    <mergeCell ref="O375:O395"/>
    <mergeCell ref="F727:F729"/>
    <mergeCell ref="B727:B730"/>
    <mergeCell ref="C727:C730"/>
    <mergeCell ref="O564:O578"/>
    <mergeCell ref="B735:B736"/>
    <mergeCell ref="C737:C738"/>
    <mergeCell ref="B737:B738"/>
    <mergeCell ref="B731:B732"/>
    <mergeCell ref="C731:C732"/>
    <mergeCell ref="C733:C734"/>
    <mergeCell ref="B733:B734"/>
    <mergeCell ref="C720:C723"/>
    <mergeCell ref="B720:B723"/>
    <mergeCell ref="C724:C726"/>
    <mergeCell ref="B724:B726"/>
    <mergeCell ref="O654:O668"/>
    <mergeCell ref="L654:L668"/>
    <mergeCell ref="O637:O653"/>
    <mergeCell ref="L637:L653"/>
    <mergeCell ref="O620:O636"/>
    <mergeCell ref="L620:L636"/>
    <mergeCell ref="M654:M662"/>
    <mergeCell ref="A579:A595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Карина Александровна</dc:creator>
  <cp:lastModifiedBy>Минкина Наталия Юрьевна</cp:lastModifiedBy>
  <cp:lastPrinted>2022-01-28T11:07:05Z</cp:lastPrinted>
  <dcterms:created xsi:type="dcterms:W3CDTF">2021-02-08T14:04:45Z</dcterms:created>
  <dcterms:modified xsi:type="dcterms:W3CDTF">2025-02-21T06:34:35Z</dcterms:modified>
</cp:coreProperties>
</file>