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Лист1" sheetId="1" r:id="rId1"/>
  </sheets>
  <definedNames>
    <definedName name="_xlnm._FilterDatabase" localSheetId="0" hidden="1">Лист1!$A$11:$Q$11</definedName>
    <definedName name="_xlnm.Print_Titles" localSheetId="0">Лист1!$11:$11</definedName>
    <definedName name="_xlnm.Print_Area" localSheetId="0">Лист1!$A$1:$P$774</definedName>
  </definedNames>
  <calcPr calcId="145621"/>
</workbook>
</file>

<file path=xl/calcChain.xml><?xml version="1.0" encoding="utf-8"?>
<calcChain xmlns="http://schemas.openxmlformats.org/spreadsheetml/2006/main">
  <c r="N627" i="1" l="1"/>
  <c r="M636" i="1"/>
  <c r="M627" i="1"/>
  <c r="J637" i="1"/>
  <c r="J636" i="1"/>
  <c r="I637" i="1" l="1"/>
  <c r="I636" i="1"/>
  <c r="I635" i="1"/>
  <c r="I79" i="1" l="1"/>
  <c r="I558" i="1" l="1"/>
  <c r="I105" i="1" l="1"/>
  <c r="I33" i="1" l="1"/>
  <c r="I34" i="1"/>
  <c r="I35" i="1"/>
  <c r="I36" i="1"/>
  <c r="I37" i="1"/>
  <c r="I38" i="1"/>
  <c r="I39" i="1"/>
  <c r="I14" i="1" l="1"/>
  <c r="I712" i="1" l="1"/>
  <c r="I633" i="1" l="1"/>
  <c r="I588" i="1" l="1"/>
  <c r="I557" i="1"/>
  <c r="J557" i="1" s="1"/>
  <c r="I559" i="1"/>
  <c r="I560" i="1"/>
  <c r="I561" i="1"/>
  <c r="I562" i="1"/>
  <c r="I563" i="1"/>
  <c r="I564" i="1"/>
  <c r="I566" i="1" l="1"/>
  <c r="I543" i="1" l="1"/>
  <c r="I500" i="1" l="1"/>
  <c r="I478" i="1" l="1"/>
  <c r="I434" i="1" l="1"/>
  <c r="I426" i="1"/>
  <c r="I411" i="1"/>
  <c r="I389" i="1" l="1"/>
  <c r="I367" i="1"/>
  <c r="I345" i="1" l="1"/>
  <c r="I309" i="1" l="1"/>
  <c r="I265" i="1" l="1"/>
  <c r="I243" i="1" l="1"/>
  <c r="I235" i="1"/>
  <c r="I220" i="1" l="1"/>
  <c r="I190" i="1" l="1"/>
  <c r="I198" i="1"/>
  <c r="I175" i="1" l="1"/>
  <c r="I161" i="1" l="1"/>
  <c r="I160" i="1"/>
  <c r="I162" i="1"/>
  <c r="J160" i="1" l="1"/>
  <c r="I153" i="1"/>
  <c r="I456" i="1" l="1"/>
  <c r="I287" i="1" l="1"/>
  <c r="I508" i="1" l="1"/>
  <c r="I209" i="1" l="1"/>
  <c r="I570" i="1" l="1"/>
  <c r="I212" i="1" l="1"/>
  <c r="I213" i="1"/>
  <c r="I214" i="1"/>
  <c r="I215" i="1"/>
  <c r="I216" i="1"/>
  <c r="I217" i="1"/>
  <c r="I218" i="1"/>
  <c r="I763" i="1" l="1"/>
  <c r="I757" i="1"/>
  <c r="J757" i="1" s="1"/>
  <c r="I756" i="1"/>
  <c r="J756" i="1" s="1"/>
  <c r="M756" i="1" s="1"/>
  <c r="I762" i="1"/>
  <c r="I765" i="1"/>
  <c r="J765" i="1" s="1"/>
  <c r="I782" i="1" l="1"/>
  <c r="I781" i="1"/>
  <c r="I780" i="1"/>
  <c r="I779" i="1"/>
  <c r="I778" i="1"/>
  <c r="I777" i="1"/>
  <c r="I776" i="1"/>
  <c r="I775" i="1"/>
  <c r="J775" i="1" l="1"/>
  <c r="M775" i="1" s="1"/>
  <c r="J779" i="1"/>
  <c r="M779" i="1" s="1"/>
  <c r="J781" i="1"/>
  <c r="M781" i="1" s="1"/>
  <c r="J777" i="1"/>
  <c r="M777" i="1" s="1"/>
  <c r="I242" i="1"/>
  <c r="I244" i="1"/>
  <c r="I245" i="1"/>
  <c r="I246" i="1"/>
  <c r="I247" i="1"/>
  <c r="I248" i="1"/>
  <c r="I249" i="1"/>
  <c r="I234" i="1"/>
  <c r="J234" i="1" s="1"/>
  <c r="I236" i="1"/>
  <c r="I237" i="1"/>
  <c r="I238" i="1"/>
  <c r="I239" i="1"/>
  <c r="I240" i="1"/>
  <c r="I241" i="1"/>
  <c r="J242" i="1" l="1"/>
  <c r="N775" i="1"/>
  <c r="I653" i="1" l="1"/>
  <c r="I654" i="1"/>
  <c r="I655" i="1"/>
  <c r="I656" i="1"/>
  <c r="I657" i="1"/>
  <c r="I658" i="1"/>
  <c r="I659" i="1"/>
  <c r="I660" i="1"/>
  <c r="I661" i="1"/>
  <c r="I740" i="1" l="1"/>
  <c r="I221" i="1" l="1"/>
  <c r="I373" i="1" l="1"/>
  <c r="I372" i="1"/>
  <c r="I371" i="1"/>
  <c r="I370" i="1"/>
  <c r="I369" i="1"/>
  <c r="I368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J366" i="1" l="1"/>
  <c r="J353" i="1"/>
  <c r="I631" i="1" l="1"/>
  <c r="I628" i="1"/>
  <c r="I629" i="1"/>
  <c r="I630" i="1"/>
  <c r="I632" i="1"/>
  <c r="I634" i="1"/>
  <c r="J628" i="1" l="1"/>
  <c r="I126" i="1" l="1"/>
  <c r="I102" i="1" l="1"/>
  <c r="I101" i="1"/>
  <c r="I100" i="1"/>
  <c r="I99" i="1"/>
  <c r="I98" i="1"/>
  <c r="I97" i="1"/>
  <c r="I96" i="1"/>
  <c r="J96" i="1" l="1"/>
  <c r="J97" i="1"/>
  <c r="I395" i="1" l="1"/>
  <c r="I536" i="1"/>
  <c r="I723" i="1" l="1"/>
  <c r="I741" i="1"/>
  <c r="I742" i="1"/>
  <c r="I743" i="1"/>
  <c r="I744" i="1"/>
  <c r="I420" i="1"/>
  <c r="I627" i="1" l="1"/>
  <c r="J627" i="1" l="1"/>
  <c r="I774" i="1"/>
  <c r="I773" i="1"/>
  <c r="I772" i="1"/>
  <c r="J772" i="1" s="1"/>
  <c r="I752" i="1"/>
  <c r="I751" i="1"/>
  <c r="I750" i="1"/>
  <c r="I749" i="1"/>
  <c r="I748" i="1"/>
  <c r="I747" i="1"/>
  <c r="I746" i="1"/>
  <c r="I745" i="1"/>
  <c r="I739" i="1"/>
  <c r="I738" i="1"/>
  <c r="I737" i="1"/>
  <c r="I736" i="1"/>
  <c r="J745" i="1" l="1"/>
  <c r="J750" i="1"/>
  <c r="J747" i="1"/>
  <c r="J746" i="1"/>
  <c r="J736" i="1"/>
  <c r="J773" i="1"/>
  <c r="M772" i="1" s="1"/>
  <c r="J737" i="1"/>
  <c r="J748" i="1"/>
  <c r="J751" i="1"/>
  <c r="I74" i="1"/>
  <c r="I73" i="1"/>
  <c r="I72" i="1"/>
  <c r="I71" i="1"/>
  <c r="I70" i="1"/>
  <c r="I69" i="1"/>
  <c r="I68" i="1"/>
  <c r="M745" i="1" l="1"/>
  <c r="M750" i="1"/>
  <c r="M747" i="1"/>
  <c r="M736" i="1"/>
  <c r="J68" i="1"/>
  <c r="J69" i="1"/>
  <c r="I81" i="1"/>
  <c r="I80" i="1"/>
  <c r="I78" i="1"/>
  <c r="I77" i="1"/>
  <c r="I76" i="1"/>
  <c r="I75" i="1"/>
  <c r="N736" i="1" l="1"/>
  <c r="J75" i="1"/>
  <c r="J7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2" i="1"/>
  <c r="I721" i="1"/>
  <c r="I720" i="1"/>
  <c r="I719" i="1"/>
  <c r="J728" i="1" l="1"/>
  <c r="J733" i="1"/>
  <c r="J730" i="1"/>
  <c r="J729" i="1"/>
  <c r="J719" i="1"/>
  <c r="J731" i="1"/>
  <c r="J734" i="1"/>
  <c r="J720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M728" i="1" l="1"/>
  <c r="M730" i="1"/>
  <c r="M719" i="1"/>
  <c r="M733" i="1"/>
  <c r="J699" i="1"/>
  <c r="J696" i="1"/>
  <c r="J687" i="1"/>
  <c r="J700" i="1"/>
  <c r="J697" i="1"/>
  <c r="J688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N719" i="1" l="1"/>
  <c r="J679" i="1"/>
  <c r="M687" i="1"/>
  <c r="M699" i="1"/>
  <c r="M696" i="1"/>
  <c r="J680" i="1"/>
  <c r="M679" i="1" s="1"/>
  <c r="J684" i="1"/>
  <c r="J681" i="1"/>
  <c r="J670" i="1"/>
  <c r="J682" i="1"/>
  <c r="J685" i="1"/>
  <c r="J671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N687" i="1" l="1"/>
  <c r="M681" i="1"/>
  <c r="M670" i="1"/>
  <c r="M684" i="1"/>
  <c r="J604" i="1"/>
  <c r="J607" i="1"/>
  <c r="J595" i="1"/>
  <c r="J605" i="1"/>
  <c r="J608" i="1"/>
  <c r="J596" i="1"/>
  <c r="M595" i="1" l="1"/>
  <c r="M604" i="1"/>
  <c r="M607" i="1"/>
  <c r="N670" i="1"/>
  <c r="I669" i="1"/>
  <c r="I668" i="1"/>
  <c r="I667" i="1"/>
  <c r="I666" i="1"/>
  <c r="I665" i="1"/>
  <c r="I664" i="1"/>
  <c r="I663" i="1"/>
  <c r="I662" i="1"/>
  <c r="J653" i="1"/>
  <c r="N595" i="1" l="1"/>
  <c r="J662" i="1"/>
  <c r="J667" i="1"/>
  <c r="J664" i="1"/>
  <c r="J663" i="1"/>
  <c r="J668" i="1"/>
  <c r="J665" i="1"/>
  <c r="J654" i="1"/>
  <c r="M653" i="1" s="1"/>
  <c r="I123" i="1"/>
  <c r="I122" i="1"/>
  <c r="I121" i="1"/>
  <c r="I120" i="1"/>
  <c r="I119" i="1"/>
  <c r="I118" i="1"/>
  <c r="I117" i="1"/>
  <c r="M667" i="1" l="1"/>
  <c r="M664" i="1"/>
  <c r="M662" i="1"/>
  <c r="J117" i="1"/>
  <c r="J118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N653" i="1" l="1"/>
  <c r="J316" i="1"/>
  <c r="J323" i="1"/>
  <c r="J324" i="1"/>
  <c r="J317" i="1"/>
  <c r="I271" i="1"/>
  <c r="I270" i="1"/>
  <c r="I269" i="1"/>
  <c r="I268" i="1"/>
  <c r="I267" i="1"/>
  <c r="I266" i="1"/>
  <c r="I264" i="1"/>
  <c r="I263" i="1"/>
  <c r="I262" i="1"/>
  <c r="I261" i="1"/>
  <c r="I260" i="1"/>
  <c r="I259" i="1"/>
  <c r="I258" i="1"/>
  <c r="I257" i="1"/>
  <c r="J250" i="1"/>
  <c r="J264" i="1" l="1"/>
  <c r="M323" i="1"/>
  <c r="M316" i="1"/>
  <c r="J257" i="1"/>
  <c r="J258" i="1"/>
  <c r="J251" i="1"/>
  <c r="J266" i="1"/>
  <c r="I95" i="1"/>
  <c r="I94" i="1"/>
  <c r="I93" i="1"/>
  <c r="I92" i="1"/>
  <c r="I91" i="1"/>
  <c r="I90" i="1"/>
  <c r="I89" i="1"/>
  <c r="M264" i="1" l="1"/>
  <c r="N316" i="1"/>
  <c r="M257" i="1"/>
  <c r="N250" i="1" s="1"/>
  <c r="J89" i="1"/>
  <c r="J90" i="1"/>
  <c r="I137" i="1"/>
  <c r="I136" i="1"/>
  <c r="I135" i="1"/>
  <c r="I134" i="1"/>
  <c r="I133" i="1"/>
  <c r="I132" i="1"/>
  <c r="I131" i="1"/>
  <c r="J131" i="1" l="1"/>
  <c r="J132" i="1"/>
  <c r="I226" i="1"/>
  <c r="I225" i="1"/>
  <c r="I224" i="1"/>
  <c r="I223" i="1"/>
  <c r="I222" i="1"/>
  <c r="I219" i="1"/>
  <c r="I211" i="1"/>
  <c r="I210" i="1"/>
  <c r="I208" i="1"/>
  <c r="I207" i="1"/>
  <c r="I206" i="1"/>
  <c r="I205" i="1"/>
  <c r="J219" i="1" l="1"/>
  <c r="J212" i="1"/>
  <c r="J205" i="1"/>
  <c r="J221" i="1"/>
  <c r="J213" i="1"/>
  <c r="J206" i="1"/>
  <c r="I88" i="1"/>
  <c r="I87" i="1"/>
  <c r="I86" i="1"/>
  <c r="I85" i="1"/>
  <c r="I84" i="1"/>
  <c r="I83" i="1"/>
  <c r="I82" i="1"/>
  <c r="M205" i="1" l="1"/>
  <c r="M212" i="1"/>
  <c r="M219" i="1"/>
  <c r="J82" i="1"/>
  <c r="J83" i="1"/>
  <c r="I293" i="1"/>
  <c r="I292" i="1"/>
  <c r="I291" i="1"/>
  <c r="I290" i="1"/>
  <c r="I289" i="1"/>
  <c r="I288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J286" i="1" l="1"/>
  <c r="J273" i="1"/>
  <c r="N205" i="1"/>
  <c r="J280" i="1"/>
  <c r="J288" i="1"/>
  <c r="J650" i="1"/>
  <c r="J647" i="1"/>
  <c r="J638" i="1"/>
  <c r="J279" i="1"/>
  <c r="M279" i="1" s="1"/>
  <c r="J272" i="1"/>
  <c r="J648" i="1"/>
  <c r="J639" i="1"/>
  <c r="J651" i="1"/>
  <c r="I484" i="1"/>
  <c r="I483" i="1"/>
  <c r="I482" i="1"/>
  <c r="I481" i="1"/>
  <c r="I480" i="1"/>
  <c r="I479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M286" i="1" l="1"/>
  <c r="M272" i="1"/>
  <c r="N272" i="1" s="1"/>
  <c r="J477" i="1"/>
  <c r="M650" i="1"/>
  <c r="M647" i="1"/>
  <c r="M638" i="1"/>
  <c r="J470" i="1"/>
  <c r="J463" i="1"/>
  <c r="J471" i="1"/>
  <c r="J479" i="1"/>
  <c r="J464" i="1"/>
  <c r="I440" i="1"/>
  <c r="I439" i="1"/>
  <c r="I438" i="1"/>
  <c r="I437" i="1"/>
  <c r="I436" i="1"/>
  <c r="I435" i="1"/>
  <c r="I433" i="1"/>
  <c r="J433" i="1" s="1"/>
  <c r="I432" i="1"/>
  <c r="I431" i="1"/>
  <c r="I430" i="1"/>
  <c r="I429" i="1"/>
  <c r="I428" i="1"/>
  <c r="I427" i="1"/>
  <c r="I425" i="1"/>
  <c r="I424" i="1"/>
  <c r="I423" i="1"/>
  <c r="I422" i="1"/>
  <c r="I421" i="1"/>
  <c r="I419" i="1"/>
  <c r="I418" i="1"/>
  <c r="M477" i="1" l="1"/>
  <c r="J425" i="1"/>
  <c r="N638" i="1"/>
  <c r="M463" i="1"/>
  <c r="M470" i="1"/>
  <c r="J418" i="1"/>
  <c r="J427" i="1"/>
  <c r="J435" i="1"/>
  <c r="J419" i="1"/>
  <c r="I116" i="1"/>
  <c r="I115" i="1"/>
  <c r="I114" i="1"/>
  <c r="I113" i="1"/>
  <c r="I112" i="1"/>
  <c r="I111" i="1"/>
  <c r="I110" i="1"/>
  <c r="I109" i="1"/>
  <c r="I108" i="1"/>
  <c r="I107" i="1"/>
  <c r="I106" i="1"/>
  <c r="I104" i="1"/>
  <c r="I103" i="1"/>
  <c r="J110" i="1" l="1"/>
  <c r="N463" i="1"/>
  <c r="M425" i="1"/>
  <c r="M433" i="1"/>
  <c r="M418" i="1"/>
  <c r="J111" i="1"/>
  <c r="J103" i="1"/>
  <c r="J104" i="1"/>
  <c r="I46" i="1"/>
  <c r="I45" i="1"/>
  <c r="I44" i="1"/>
  <c r="I43" i="1"/>
  <c r="I42" i="1"/>
  <c r="I41" i="1"/>
  <c r="I40" i="1"/>
  <c r="N418" i="1" l="1"/>
  <c r="J40" i="1"/>
  <c r="J41" i="1"/>
  <c r="I32" i="1"/>
  <c r="I31" i="1"/>
  <c r="I30" i="1"/>
  <c r="I29" i="1"/>
  <c r="I28" i="1"/>
  <c r="I27" i="1"/>
  <c r="I26" i="1"/>
  <c r="J26" i="1" l="1"/>
  <c r="J27" i="1"/>
  <c r="I572" i="1"/>
  <c r="I571" i="1"/>
  <c r="I569" i="1"/>
  <c r="I568" i="1"/>
  <c r="I567" i="1"/>
  <c r="I565" i="1"/>
  <c r="I556" i="1"/>
  <c r="I555" i="1"/>
  <c r="I554" i="1"/>
  <c r="I553" i="1"/>
  <c r="I552" i="1"/>
  <c r="I551" i="1"/>
  <c r="I550" i="1"/>
  <c r="J565" i="1" l="1"/>
  <c r="N26" i="1"/>
  <c r="J550" i="1"/>
  <c r="J567" i="1"/>
  <c r="J551" i="1"/>
  <c r="J559" i="1"/>
  <c r="I718" i="1"/>
  <c r="I717" i="1"/>
  <c r="I716" i="1"/>
  <c r="I715" i="1"/>
  <c r="I714" i="1"/>
  <c r="I713" i="1"/>
  <c r="I711" i="1"/>
  <c r="I710" i="1"/>
  <c r="I709" i="1"/>
  <c r="I708" i="1"/>
  <c r="I707" i="1"/>
  <c r="I706" i="1"/>
  <c r="I705" i="1"/>
  <c r="I704" i="1"/>
  <c r="I703" i="1"/>
  <c r="I702" i="1"/>
  <c r="J711" i="1" l="1"/>
  <c r="M565" i="1"/>
  <c r="M557" i="1"/>
  <c r="M550" i="1"/>
  <c r="J716" i="1"/>
  <c r="J713" i="1"/>
  <c r="J712" i="1"/>
  <c r="M711" i="1" s="1"/>
  <c r="J702" i="1"/>
  <c r="J717" i="1"/>
  <c r="J714" i="1"/>
  <c r="J703" i="1"/>
  <c r="I394" i="1"/>
  <c r="I393" i="1"/>
  <c r="I392" i="1"/>
  <c r="I391" i="1"/>
  <c r="I390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J388" i="1" l="1"/>
  <c r="N550" i="1"/>
  <c r="M716" i="1"/>
  <c r="M713" i="1"/>
  <c r="M702" i="1"/>
  <c r="J381" i="1"/>
  <c r="J374" i="1"/>
  <c r="J375" i="1"/>
  <c r="J382" i="1"/>
  <c r="J390" i="1"/>
  <c r="I67" i="1"/>
  <c r="I66" i="1"/>
  <c r="I65" i="1"/>
  <c r="I64" i="1"/>
  <c r="I63" i="1"/>
  <c r="I62" i="1"/>
  <c r="I61" i="1"/>
  <c r="M388" i="1" l="1"/>
  <c r="M381" i="1"/>
  <c r="M374" i="1"/>
  <c r="N374" i="1" s="1"/>
  <c r="N702" i="1"/>
  <c r="J61" i="1"/>
  <c r="J62" i="1"/>
  <c r="I130" i="1"/>
  <c r="I129" i="1"/>
  <c r="I128" i="1"/>
  <c r="I127" i="1"/>
  <c r="I125" i="1"/>
  <c r="I124" i="1"/>
  <c r="N61" i="1" l="1"/>
  <c r="J124" i="1"/>
  <c r="J125" i="1"/>
  <c r="I594" i="1"/>
  <c r="I593" i="1"/>
  <c r="I592" i="1"/>
  <c r="I591" i="1"/>
  <c r="I590" i="1"/>
  <c r="I589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J587" i="1" l="1"/>
  <c r="J580" i="1"/>
  <c r="J573" i="1"/>
  <c r="J589" i="1"/>
  <c r="J581" i="1"/>
  <c r="J574" i="1"/>
  <c r="I181" i="1"/>
  <c r="I180" i="1"/>
  <c r="I179" i="1"/>
  <c r="I178" i="1"/>
  <c r="I177" i="1"/>
  <c r="I176" i="1"/>
  <c r="I174" i="1"/>
  <c r="J174" i="1" s="1"/>
  <c r="I173" i="1"/>
  <c r="I172" i="1"/>
  <c r="I171" i="1"/>
  <c r="I170" i="1"/>
  <c r="I169" i="1"/>
  <c r="I168" i="1"/>
  <c r="I167" i="1"/>
  <c r="I166" i="1"/>
  <c r="I165" i="1"/>
  <c r="I164" i="1"/>
  <c r="I163" i="1"/>
  <c r="J161" i="1" l="1"/>
  <c r="M160" i="1" s="1"/>
  <c r="M580" i="1"/>
  <c r="M587" i="1"/>
  <c r="M573" i="1"/>
  <c r="J168" i="1"/>
  <c r="J167" i="1"/>
  <c r="J176" i="1"/>
  <c r="M174" i="1" s="1"/>
  <c r="I417" i="1"/>
  <c r="I416" i="1"/>
  <c r="I415" i="1"/>
  <c r="I414" i="1"/>
  <c r="I413" i="1"/>
  <c r="I412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M167" i="1" l="1"/>
  <c r="J410" i="1"/>
  <c r="N573" i="1"/>
  <c r="N160" i="1"/>
  <c r="J403" i="1"/>
  <c r="J396" i="1"/>
  <c r="J397" i="1"/>
  <c r="J412" i="1"/>
  <c r="J404" i="1"/>
  <c r="I60" i="1"/>
  <c r="I59" i="1"/>
  <c r="I58" i="1"/>
  <c r="I57" i="1"/>
  <c r="I56" i="1"/>
  <c r="I55" i="1"/>
  <c r="I54" i="1"/>
  <c r="M410" i="1" l="1"/>
  <c r="M396" i="1"/>
  <c r="M403" i="1"/>
  <c r="J54" i="1"/>
  <c r="J55" i="1"/>
  <c r="I315" i="1"/>
  <c r="I314" i="1"/>
  <c r="I313" i="1"/>
  <c r="I312" i="1"/>
  <c r="I311" i="1"/>
  <c r="I310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J308" i="1" l="1"/>
  <c r="N396" i="1"/>
  <c r="J301" i="1"/>
  <c r="J294" i="1"/>
  <c r="J310" i="1"/>
  <c r="J295" i="1"/>
  <c r="J302" i="1"/>
  <c r="I159" i="1"/>
  <c r="I158" i="1"/>
  <c r="I157" i="1"/>
  <c r="I156" i="1"/>
  <c r="I155" i="1"/>
  <c r="I154" i="1"/>
  <c r="I152" i="1"/>
  <c r="J152" i="1" s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M294" i="1" l="1"/>
  <c r="M301" i="1"/>
  <c r="M308" i="1"/>
  <c r="J154" i="1"/>
  <c r="M152" i="1" s="1"/>
  <c r="J145" i="1"/>
  <c r="J138" i="1"/>
  <c r="J146" i="1"/>
  <c r="J139" i="1"/>
  <c r="I351" i="1"/>
  <c r="I350" i="1"/>
  <c r="I349" i="1"/>
  <c r="I348" i="1"/>
  <c r="I347" i="1"/>
  <c r="I346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J344" i="1" l="1"/>
  <c r="M138" i="1"/>
  <c r="M145" i="1"/>
  <c r="N294" i="1"/>
  <c r="J337" i="1"/>
  <c r="J330" i="1"/>
  <c r="J331" i="1"/>
  <c r="J346" i="1"/>
  <c r="J338" i="1"/>
  <c r="J359" i="1"/>
  <c r="J352" i="1"/>
  <c r="M352" i="1" s="1"/>
  <c r="N138" i="1" l="1"/>
  <c r="M330" i="1"/>
  <c r="M337" i="1"/>
  <c r="M344" i="1"/>
  <c r="J360" i="1"/>
  <c r="M359" i="1" s="1"/>
  <c r="J368" i="1"/>
  <c r="M366" i="1" s="1"/>
  <c r="I549" i="1"/>
  <c r="I548" i="1"/>
  <c r="I547" i="1"/>
  <c r="I546" i="1"/>
  <c r="I545" i="1"/>
  <c r="I544" i="1"/>
  <c r="I542" i="1"/>
  <c r="I541" i="1"/>
  <c r="I540" i="1"/>
  <c r="I539" i="1"/>
  <c r="I538" i="1"/>
  <c r="I537" i="1"/>
  <c r="I535" i="1"/>
  <c r="I534" i="1"/>
  <c r="I533" i="1"/>
  <c r="I532" i="1"/>
  <c r="I531" i="1"/>
  <c r="I530" i="1"/>
  <c r="I529" i="1"/>
  <c r="I528" i="1"/>
  <c r="J542" i="1" l="1"/>
  <c r="N352" i="1"/>
  <c r="N330" i="1"/>
  <c r="J535" i="1"/>
  <c r="J528" i="1"/>
  <c r="J544" i="1"/>
  <c r="J536" i="1"/>
  <c r="J529" i="1"/>
  <c r="I506" i="1"/>
  <c r="I505" i="1"/>
  <c r="I504" i="1"/>
  <c r="I503" i="1"/>
  <c r="I502" i="1"/>
  <c r="I501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M542" i="1" l="1"/>
  <c r="J499" i="1"/>
  <c r="M535" i="1"/>
  <c r="M528" i="1"/>
  <c r="J485" i="1"/>
  <c r="J492" i="1"/>
  <c r="J501" i="1"/>
  <c r="J486" i="1"/>
  <c r="J493" i="1"/>
  <c r="I53" i="1"/>
  <c r="I52" i="1"/>
  <c r="I51" i="1"/>
  <c r="I50" i="1"/>
  <c r="I49" i="1"/>
  <c r="I48" i="1"/>
  <c r="I47" i="1"/>
  <c r="N528" i="1" l="1"/>
  <c r="M499" i="1"/>
  <c r="M492" i="1"/>
  <c r="M485" i="1"/>
  <c r="J47" i="1"/>
  <c r="J48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N47" i="1" l="1"/>
  <c r="N485" i="1"/>
  <c r="J619" i="1"/>
  <c r="J624" i="1"/>
  <c r="J610" i="1"/>
  <c r="J620" i="1"/>
  <c r="J621" i="1"/>
  <c r="J622" i="1"/>
  <c r="J625" i="1"/>
  <c r="J611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7" i="1"/>
  <c r="M619" i="1" l="1"/>
  <c r="M621" i="1"/>
  <c r="M610" i="1"/>
  <c r="M624" i="1"/>
  <c r="J514" i="1"/>
  <c r="J521" i="1"/>
  <c r="J507" i="1"/>
  <c r="J522" i="1"/>
  <c r="J508" i="1"/>
  <c r="J515" i="1"/>
  <c r="I25" i="1"/>
  <c r="I24" i="1"/>
  <c r="I23" i="1"/>
  <c r="I22" i="1"/>
  <c r="I21" i="1"/>
  <c r="I20" i="1"/>
  <c r="I19" i="1"/>
  <c r="M514" i="1" l="1"/>
  <c r="M521" i="1"/>
  <c r="M507" i="1"/>
  <c r="N507" i="1" s="1"/>
  <c r="N610" i="1"/>
  <c r="J19" i="1"/>
  <c r="J20" i="1"/>
  <c r="I18" i="1"/>
  <c r="I17" i="1"/>
  <c r="I16" i="1"/>
  <c r="I15" i="1"/>
  <c r="I13" i="1"/>
  <c r="I12" i="1"/>
  <c r="N19" i="1" l="1"/>
  <c r="J13" i="1"/>
  <c r="J12" i="1"/>
  <c r="N12" i="1" l="1"/>
  <c r="J33" i="1"/>
  <c r="J34" i="1"/>
  <c r="I448" i="1"/>
  <c r="I462" i="1"/>
  <c r="I461" i="1"/>
  <c r="I460" i="1"/>
  <c r="I459" i="1"/>
  <c r="I458" i="1"/>
  <c r="I457" i="1"/>
  <c r="I455" i="1"/>
  <c r="I454" i="1"/>
  <c r="I453" i="1"/>
  <c r="I452" i="1"/>
  <c r="I451" i="1"/>
  <c r="I450" i="1"/>
  <c r="I449" i="1"/>
  <c r="I447" i="1"/>
  <c r="I446" i="1"/>
  <c r="I445" i="1"/>
  <c r="I444" i="1"/>
  <c r="I443" i="1"/>
  <c r="I442" i="1"/>
  <c r="I441" i="1"/>
  <c r="J455" i="1" l="1"/>
  <c r="J449" i="1"/>
  <c r="N33" i="1"/>
  <c r="J448" i="1"/>
  <c r="J441" i="1"/>
  <c r="J457" i="1"/>
  <c r="J442" i="1"/>
  <c r="I233" i="1"/>
  <c r="I232" i="1"/>
  <c r="I231" i="1"/>
  <c r="I230" i="1"/>
  <c r="I229" i="1"/>
  <c r="I228" i="1"/>
  <c r="I227" i="1"/>
  <c r="M455" i="1" l="1"/>
  <c r="M448" i="1"/>
  <c r="M441" i="1"/>
  <c r="J227" i="1"/>
  <c r="J236" i="1"/>
  <c r="J228" i="1"/>
  <c r="J244" i="1"/>
  <c r="M242" i="1" s="1"/>
  <c r="I204" i="1"/>
  <c r="I203" i="1"/>
  <c r="I202" i="1"/>
  <c r="I201" i="1"/>
  <c r="I200" i="1"/>
  <c r="I199" i="1"/>
  <c r="I197" i="1"/>
  <c r="I196" i="1"/>
  <c r="I195" i="1"/>
  <c r="I194" i="1"/>
  <c r="I193" i="1"/>
  <c r="I192" i="1"/>
  <c r="I191" i="1"/>
  <c r="I189" i="1"/>
  <c r="I188" i="1"/>
  <c r="I187" i="1"/>
  <c r="I186" i="1"/>
  <c r="I185" i="1"/>
  <c r="I184" i="1"/>
  <c r="I183" i="1"/>
  <c r="I182" i="1"/>
  <c r="J197" i="1" l="1"/>
  <c r="J189" i="1"/>
  <c r="M234" i="1"/>
  <c r="N441" i="1"/>
  <c r="M227" i="1"/>
  <c r="J182" i="1"/>
  <c r="J199" i="1"/>
  <c r="J191" i="1"/>
  <c r="J183" i="1"/>
  <c r="I753" i="1"/>
  <c r="J753" i="1" s="1"/>
  <c r="N227" i="1" l="1"/>
  <c r="M182" i="1"/>
  <c r="M197" i="1"/>
  <c r="M189" i="1"/>
  <c r="I754" i="1"/>
  <c r="I755" i="1"/>
  <c r="I758" i="1"/>
  <c r="J758" i="1" s="1"/>
  <c r="I760" i="1"/>
  <c r="J759" i="1" s="1"/>
  <c r="I761" i="1"/>
  <c r="J761" i="1" s="1"/>
  <c r="M761" i="1" s="1"/>
  <c r="I764" i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M766" i="1" l="1"/>
  <c r="M758" i="1"/>
  <c r="M770" i="1"/>
  <c r="M768" i="1"/>
  <c r="N182" i="1"/>
  <c r="J754" i="1"/>
  <c r="M753" i="1" s="1"/>
  <c r="N753" i="1" l="1"/>
  <c r="N89" i="1"/>
  <c r="N96" i="1"/>
  <c r="N75" i="1"/>
  <c r="N131" i="1"/>
  <c r="N117" i="1"/>
  <c r="N124" i="1"/>
  <c r="N54" i="1"/>
  <c r="N103" i="1"/>
  <c r="N68" i="1"/>
  <c r="N40" i="1"/>
  <c r="N82" i="1"/>
</calcChain>
</file>

<file path=xl/sharedStrings.xml><?xml version="1.0" encoding="utf-8"?>
<sst xmlns="http://schemas.openxmlformats.org/spreadsheetml/2006/main" count="2910" uniqueCount="284">
  <si>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</si>
  <si>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</si>
  <si>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</si>
  <si>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</si>
  <si>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</si>
  <si>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</si>
  <si>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Оценка выполнения государственным учреждением государственного задания по каждому показателю</t>
  </si>
  <si>
    <t>Сводная оценка выполнения государственными учреждениями государственного задания по показателям (качества, объема)</t>
  </si>
  <si>
    <t>Причины отклонения значений от запланированных</t>
  </si>
  <si>
    <t>Источник информации о фактическом значении показателя</t>
  </si>
  <si>
    <t>Оценка итоговая</t>
  </si>
  <si>
    <t>Ленинградское областное государственное автономное учреждение "Бокситогорский комплексный центр социального обслуживания населения"</t>
  </si>
  <si>
    <t>Предоставление социальных услуг гражданам в стационарной форме</t>
  </si>
  <si>
    <t>Услуга</t>
  </si>
  <si>
    <t>Показатель объема</t>
  </si>
  <si>
    <t>Численность граждан, получивших социальные услуги</t>
  </si>
  <si>
    <t>Чел.</t>
  </si>
  <si>
    <t>Показатель качества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</si>
  <si>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</si>
  <si>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%</t>
  </si>
  <si>
    <t>Количество нарушений санитарного законодательства в отчетном году, выявленных при проведении проверок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</si>
  <si>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</si>
  <si>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</si>
  <si>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</si>
  <si>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информации.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учреждения.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(сурдоперевода), оказание иных видов посторонней помощи.</t>
  </si>
  <si>
    <t>Предоставление социальных услуг гражданам в полустационарной форме</t>
  </si>
  <si>
    <t>Предоставление социальных услуг гражданам на дому</t>
  </si>
  <si>
    <t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</si>
  <si>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>Ленинградское областное государственное бюджетное учреждение "Волховский комплексный центр социального обслуживания населения "Береника"</t>
  </si>
  <si>
    <t>Ленинградское областное государственное автономное учреждение "Всеволожский комплексный центр социального обслуживания населения"</t>
  </si>
  <si>
    <t>Ленинградское областное государственное бюджетное учреждение "Выборгский комплексный центр социального обслуживания населения"</t>
  </si>
  <si>
    <t>Ленинградское областное государственное бюджетное учреждение "Кингисеппский социально-реабилитационный центр для несовершеннолетних"</t>
  </si>
  <si>
    <t>Ленинградское областное государственное бюджетное учреждение "Кингисеппский центр социального обслуживания граждан пожилого возраста и инвалидов"</t>
  </si>
  <si>
    <t>Ленинградское областное государственное бюджетное учреждение "Киришский комплексный центр социального обслуживания населения"</t>
  </si>
  <si>
    <t>Доля получателей социальных услуг, получающих социальные услуги, от общего числа нуждающихся в социальном обслуживании</t>
  </si>
  <si>
    <t>Ленинградское областное государственное автономное учреждение "Кировский комплексный центр социального обслуживания населения"</t>
  </si>
  <si>
    <t>Ленинградское областное государственное бюджетное учреждение "Лодейнопольский центр социального обслуживания населения "Возрождение"</t>
  </si>
  <si>
    <t>Ленинградское областное государственное автономное учреждение "Лужский комплексный центр социального обслуживания населения "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</si>
  <si>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информации.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учреждения.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(сурдоперевода), оказание иных видов посторонней помощи</t>
  </si>
  <si>
    <t>Ленинградское областное государственное бюджетное учреждение "Сланцевский центр социального обслуживания граждан пожилого возраста и инвалидов "Надежда"</t>
  </si>
  <si>
    <t>Ленинградское областное государственное бюджетное учреждение "Тосненский социально-реабилитационный центр для несовершеннолетних "Дельфиненок"</t>
  </si>
  <si>
    <t>Ленинградское областное государственное бюджетное учреждение "Тихвинский комплексный центр социального обслуживания населения"</t>
  </si>
  <si>
    <t>Предоставление социальных услуг гражданам  в стационарной форме социального обслуживания</t>
  </si>
  <si>
    <t>чел.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</si>
  <si>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</si>
  <si>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Ленинградское областное государственное стационарное бюджетное учреждение социального обслуживания "Вознесенский дом-интернат для престарелых и инвалидов"</t>
  </si>
  <si>
    <t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</si>
  <si>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>Ленинградское областное государственное стационарное бюджетное учреждение социального обслуживания "Геронтологический центр Ленинградской области"</t>
  </si>
  <si>
    <t>Ленинградское областное государственное стационарное бюджетное учреждение социального обслуживания "Каменногорский дом-интернат для престарелых и инвалидов"</t>
  </si>
  <si>
    <t>Ленинградское областное государственное стационарное бюджетное учреждение социального обслуживания "Кингисеппский дом-интернат для престарелых и инвалидов"</t>
  </si>
  <si>
    <t>Ленинградское областное государственное стационарное бюджетное учреждение социального обслуживания "Лодейнопольский специальный дом-интернат для престарелых и инвалидов"</t>
  </si>
  <si>
    <t>Ленинградское областное государственное бюджетное учреждение «Ленинградский областной многопрофильный реабилитационный центр для детей-инвалидов»</t>
  </si>
  <si>
    <t>Социальное обслуживание в полустационарной форме</t>
  </si>
  <si>
    <t>Ленинградское областное государственное бюджетное учреждение "Ленинградский областной дом-интернат ветеранов войны и труда"</t>
  </si>
  <si>
    <t>Ленинградское областное государственное стационарное бюджетное учреждение социального обслуживания "Тихвинский дом-интернат для престарелых и инвалидов"</t>
  </si>
  <si>
    <t>Ленинградское областное государственное бюджетное учреждение "Приозерский комплексный центр социального обслуживания населения"</t>
  </si>
  <si>
    <t>Ленинградское областное государственное бюджетное учреждение "Подпорожский социально-реабилитационный центр для несовершеннолетних "Семья"</t>
  </si>
  <si>
    <t>Ленинградское областное государственное автономное учреждение "Ломоносовский комплексный центр социального обслуживания населения "Надежда"</t>
  </si>
  <si>
    <t>Ленинградское областное государственное бюджетное учреждение "Выборгский комплексный центр социального обслуживания населения  "Добро пожаловать!"</t>
  </si>
  <si>
    <t>Отчет об исполнения государственного задания учреждения, отчет руководителя, отчет по штатам</t>
  </si>
  <si>
    <t>Ленинградское областное государственное автономное учреждение "Сосновоборский многопрофильный реабилитационный центр"</t>
  </si>
  <si>
    <t>Допустимое (возможное) отклонение</t>
  </si>
  <si>
    <t>Сводная итоговая оценка</t>
  </si>
  <si>
    <t>Выполнено</t>
  </si>
  <si>
    <t>Ленинградское областное государственное бюджетное учреждение "Гатчинский реабилитационный центр для детей и подростков с ограниченными возможностями "Дарина"</t>
  </si>
  <si>
    <t>Ленинградское областное государственное бюджетное учреждение "Сланцевский социально-реабилитационный центр для несовершеннолетних "Мечта"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</si>
  <si>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</si>
  <si>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>Среднегодовая численность воспитанников</t>
  </si>
  <si>
    <t>Доля воспитанников, для которых в полном объеме созданы условия, приближенные к семейным</t>
  </si>
  <si>
    <t>Доля воспитанников, находящихся на полном государственном обеспечении</t>
  </si>
  <si>
    <t>Доля воспитанников, охваченных услугой по присмотру и уходу</t>
  </si>
  <si>
    <t xml:space="preserve">Доля воспитанников совершивших правонарушение  </t>
  </si>
  <si>
    <t>Доля воспитанников, переданных на воспитание в семьи граждан</t>
  </si>
  <si>
    <t xml:space="preserve">Доля воспитанников, реализующих право на получение алиментов  </t>
  </si>
  <si>
    <t xml:space="preserve">Доля воспитанников, посещающих иные организации дополнительного образования, кружки и др.  </t>
  </si>
  <si>
    <t xml:space="preserve">Доля воспитанников, охваченных услугой по организации питания  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</si>
  <si>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</t>
  </si>
  <si>
    <t>Численность семей, получивших услуги</t>
  </si>
  <si>
    <t>ед.</t>
  </si>
  <si>
    <t>Доля укомплектованности штатными единицами по сопровождению замещающих семей</t>
  </si>
  <si>
    <t>Доля семей, усыновивших (удочеривших) или принявших под опеку (попечительство) ребенка, которым оказана услуга</t>
  </si>
  <si>
    <t>Оказание консультативной, психологической, педагогической, юридической, социальной и иной помощи лицам из числа детей, завершивших пребывание в организации для детей-сирот</t>
  </si>
  <si>
    <t>Численность граждан, получивших услуги</t>
  </si>
  <si>
    <t>Доля укомплектованности штатными единицами по осуществлению постинтернатного сопровождения</t>
  </si>
  <si>
    <t>Доля выпускников, находящихся на постинтернатном сопровождении</t>
  </si>
  <si>
    <t>Государственное бюджетное учреждение Ленинградской области центр помощи для детей-сирот и детей, оставшихся без попечения родителей  "Выборгский ресурсный центр по содействию семейному устройству"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</si>
  <si>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</si>
  <si>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Доля выпускников, находящихся на постинтернатном сопровождении и находящихся на государственном обеспечении</t>
  </si>
  <si>
    <t>Государственное бюджетное учреждение Ленинградской области центр помощи детям-сиротам и детям, оставшимся без попечения родителей «Ивангородский центр по содействию семейному воспитанию для детей с ограниченными возможностями здоровья»</t>
  </si>
  <si>
    <t>Государственное бюджетное учреждение Ленинградской области центр помощи для детей-сирот и детей, оставшихся без попечения родителей  "Каложицкий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</si>
  <si>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"Кингисеппский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</si>
  <si>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"Никольский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</si>
  <si>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"Свирьстройский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</si>
  <si>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"Сиверский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</si>
  <si>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"Тихвинский ресурсный центр по содействию семейному устройству"</t>
  </si>
  <si>
    <t>Государственное бюджетное учреждение Ленинградской области центр помощи для детей-сирот и детей, оставшихся без попечения родителей  "Толмачевский ресурсный центр по содействию семейному устройству"</t>
  </si>
  <si>
    <t>Доля обучающихся, получивших свидетельство о профессии рабочего, должности служащего (не менее 50% от общего числа получающих образовательную услугу)</t>
  </si>
  <si>
    <t>Количество человеко-часов</t>
  </si>
  <si>
    <t>Человеко­ час</t>
  </si>
  <si>
    <t>Количество человеко­ дней</t>
  </si>
  <si>
    <t>Отсутствие нарушений санитарного законодательства в отчетном году, выявленных при проведении проверок</t>
  </si>
  <si>
    <t>Количество человеко­ дней всего</t>
  </si>
  <si>
    <t xml:space="preserve">Проживающих в арендованных квартирах </t>
  </si>
  <si>
    <t>Доля выпускников, трудоустроенных по полученной (смежной) профессии</t>
  </si>
  <si>
    <t>консультация</t>
  </si>
  <si>
    <t>Оказание психолого-педагогического консультирования</t>
  </si>
  <si>
    <t>Доля получателей услуги, которые удовлетворены качеством оказанной услуги (по результатам анкетирования не менее 45%)</t>
  </si>
  <si>
    <t>Отчет о выполнении государственного задания учреждения, отчет руководителя</t>
  </si>
  <si>
    <t>отчет о численности граждан</t>
  </si>
  <si>
    <t>отчет руководителя</t>
  </si>
  <si>
    <t>Ленинградское областное государственное стационарное бюджетное учреждение социального обслуживания "Гатчинский дом реабилитационного проживания"</t>
  </si>
  <si>
    <t>Ленинградское областное государственное стационарное бюджетное учреждение социального обслуживания "Будогощский дом милосердия"</t>
  </si>
  <si>
    <t>Ленинградское областное государственное стационарное бюджетное учреждение социального обслуживания "Кировский дом реабилитационного проживания"</t>
  </si>
  <si>
    <t>Государственное бюджетное учреждение Ленинградской области центр помощи для детей-сирот и детей, оставшихся без попечения родителей  "Пикалевский ресурсный центр по содействию семейному устройству"</t>
  </si>
  <si>
    <t>Сопровождение трудоустройства инвалидов и граждан с ограниченными возможностями здоровья, получивших образовательную услугу в нетиповом учреждении</t>
  </si>
  <si>
    <t>Системное взаимодействие специалистов учреждения с участниками трудовой деятельности (работодателем, выпускником, родителем\законным представителем, и иными участниками процесса) в период адаптации указанных лиц на рабочем месте</t>
  </si>
  <si>
    <t xml:space="preserve">Оказание информационно-справочной поддержки граждан по вопросам инвалидности, социальной защиты, медико-социальной экспертизы и реабилитации, абилитации инвалидов </t>
  </si>
  <si>
    <t>Укомплектование организации специалистами, оказывающими образовательные услуги</t>
  </si>
  <si>
    <t>В связи с конструкцией здания (постройка 1971 года) отсутствует возможность оборудовать лифт</t>
  </si>
  <si>
    <t>опрос</t>
  </si>
  <si>
    <t>БД АИС "Соцзащита"</t>
  </si>
  <si>
    <t>Отчет о деятельности руководителя государствепнного учреждения</t>
  </si>
  <si>
    <t>Книга жалоб и предложений</t>
  </si>
  <si>
    <t>Отчет об исполнения государственного задания учреждения, отчет руководителя, отчет по штатам, отчет о численности, опрос</t>
  </si>
  <si>
    <t>результаты анкетирования получателей социальных услуг</t>
  </si>
  <si>
    <t>Отчет об исполнения государственного задания учреждения, отчет руководителя, отчет по штатам, отчет о численности, паспорт доступности</t>
  </si>
  <si>
    <t>Официальный сайт уч-ния</t>
  </si>
  <si>
    <t>Сайт ССТУ.РФ</t>
  </si>
  <si>
    <t>Отчет Штаты</t>
  </si>
  <si>
    <t>Аналитическая информация к отчету</t>
  </si>
  <si>
    <t>Паспорт доступности.</t>
  </si>
  <si>
    <t>Отчет об исполнения государственного задания учреждения, отчет руководителя, отчет по штатам,  отчет о численности, опросы</t>
  </si>
  <si>
    <t>Предписание ТО Управления РПН 
по ЛО в Выб-м р-не от 14.02.2025г. 
№ 6</t>
  </si>
  <si>
    <t>Отчет об исполнения государственного задания учреждения, отчет руководителя, отчет по штатам, отчет о численности, опрос получателей услуг</t>
  </si>
  <si>
    <t>Отчет об исполнения государственного задания учреждения, отчет руководителя, отчет по штатам, отчет о численности, аналитичсекая информация к отчету, паспорт доступности</t>
  </si>
  <si>
    <t>Предписание Роспотребнадзора по Ленинградской области №47-03-06/25 от 19.03.2025</t>
  </si>
  <si>
    <t>Отчет об исполнения государственного задания учреждения, отчет руководителя, отчет по штатам, отчет о численности, аналитическая инфомрация к отчету</t>
  </si>
  <si>
    <t>Значение, утвержденное в государственном задании на отчетный квартал</t>
  </si>
  <si>
    <t>Фактическое значение за отчетный квартал</t>
  </si>
  <si>
    <t>Увеличение численности граждан, получивших социальные услуги</t>
  </si>
  <si>
    <t xml:space="preserve"> Учреждение находится в сельской местности, затруднено транспортное сообщение с районным центром , а также высокие требования  к квалификации требуемых вакансий. Сведения о вакансиях поданы в ЦЗН Волосово ЛО.</t>
  </si>
  <si>
    <t>Полная укомплектованность штатными единицами</t>
  </si>
  <si>
    <t xml:space="preserve">Данный показатель, считается только за год, он идет с нарастающим. </t>
  </si>
  <si>
    <t>Значение показателя выше, так как  алиментные обязательства взысканы в полном объеме в соответствии с ФЗ "Об исполнительном производстве" от 02.10.2007 № 229-ФЗ</t>
  </si>
  <si>
    <t>Государственное автономное профессиональное образовательное учреждение Ленинградской области «Мультицентр социальной и трудовой интеграции»</t>
  </si>
  <si>
    <t>Ленинградской областное государсвтенное автономное учерждение "Межрегиональный центр высокотехнологичного протезирования "Мультипротез"</t>
  </si>
  <si>
    <t>Организация оказания консультирования и информационного сопровождения</t>
  </si>
  <si>
    <t>Увеличение вновь поступивших воспитанников</t>
  </si>
  <si>
    <t>Проживание в отделении «Учебное проживание» учреждения в период обучения в целях приобретения и развития навыков самообслуживания и социальной интеграции</t>
  </si>
  <si>
    <t>Проживающих в учебно-тренировочном центре (УТЦ) "Дом сопровождаемого проживания"</t>
  </si>
  <si>
    <t>Проживающих в учебно-тренировочном центре "Дом СВО"</t>
  </si>
  <si>
    <t>Информационно-справочная поддержка граждан по вопросам инвалидности, социальной защиты, медико-социальной экспертизы и реабилитации, абилитации инвалидов</t>
  </si>
  <si>
    <t>В учреждении отсутствует система дублирования текстовых сообщений голосовыми сообщениями и световыми сигналами</t>
  </si>
  <si>
    <t xml:space="preserve">Доля воспитанников, совершивших правонарушение  </t>
  </si>
  <si>
    <t>Отсутствие информации о предоставляемых социальных услугах с использованием русского жестового языка</t>
  </si>
  <si>
    <t>Отчет об исполнении государственного задания учреждения, отчет руководителя, отчет по штатам, отчет о численности,  отсутствие предписаний о нарушениях санитарного законодательства, опрос, паспорт доступности.</t>
  </si>
  <si>
    <t>Отчет о численности АИС Катарсис</t>
  </si>
  <si>
    <t>АИС Катарсис, Отчет о численности</t>
  </si>
  <si>
    <t>Отчет об исполнения государственного задания учреждения, отчет руководителя, отчет по штатам, табель учета посещаемости получателей социальных услуг, анкетирование получателей социальных услуг</t>
  </si>
  <si>
    <t>Отчет об исполнения государственного задания учреждения, отчет руководителя, отчет по штатам, табель учета посещаемости получателей социальных услуг</t>
  </si>
  <si>
    <t xml:space="preserve">Отчет об исполнения государственного задания учреждения, отчет руководителя, отчет по штатам,табель учета посещаемости получателей социальных услуг, анкетирование получателей социальных услуг </t>
  </si>
  <si>
    <t>Отчет об исполнения государственного задания учреждения, отчет руководителя, отчет по штатам, предписание Роспотребнадзора, анкетирование, отзывы</t>
  </si>
  <si>
    <t>Отчет об исполнения государственного задания учреждения, отчет руководителя, отчет по штатам, отчет о численности, Аналитическая информация об исполнении ГЗ за 6 месяцев 2025г.</t>
  </si>
  <si>
    <t>Предписание Роспотребнадзора №13,  от 13.03.25. Срок исполнения предписания – 01.04.2025 г. Все выявленные нарушения устранены в срок.</t>
  </si>
  <si>
    <t>Своевременная работа юрисконсульта учреждения, оперативная отработка запросов в ФСС, ежемесячные заседания рабочей группы по алиментам Тихвинского района. Активное взаимодействие со службой судебных приставов</t>
  </si>
  <si>
    <t>Численность граждан, получивших социальные услуги (кратковременный присмотр за детьми до 3 лет)</t>
  </si>
  <si>
    <t>Численность граждан, получивших социальные услуги (кратковременный присмотр за детьми до 3х лет)</t>
  </si>
  <si>
    <t>Предписание Роспотребнадзора 
от 17.06.2025г. №78-07-05/27-1150-2025</t>
  </si>
  <si>
    <t>В каждом месяце отчетного периода на одно койко/место было учтено 2 человека, в связи в выездом и заездом получателей социальных услуг</t>
  </si>
  <si>
    <t>Неукомплектованность штата по должности "няня"</t>
  </si>
  <si>
    <t>Отсутствие кандидатов на вакантные должности</t>
  </si>
  <si>
    <t xml:space="preserve">Дети направляются в ресурсный центр исключительно по направлениям из КСЗН </t>
  </si>
  <si>
    <t>Значение показателя выше в связи с  организацией полной занятости воспитанников в школе во неурочное время, дистанниционными курсами по программированию и спортивных секциях г. Кингисепп.</t>
  </si>
  <si>
    <t>Отчет об исполнения государственного задания учреждения, регистрационные листы посетителей с января по июнь 2025 года включительно</t>
  </si>
  <si>
    <t>Предписание   
№ Ю131 от 31.03.2025г. "Об устранении выявленных нарушений  обязательных требований"</t>
  </si>
  <si>
    <t>Здание 1982 года постройки. Не соответствие стандартов доступности.</t>
  </si>
  <si>
    <t>Право на получение алиментов реализуется у всех воспитанников РЦ, имеющих на это право</t>
  </si>
  <si>
    <t>Численность граждан, получивших социальные услуги 
(кратковременный присмотр за детьми до 3 лет)</t>
  </si>
  <si>
    <t>Удовлетворенность организацией работ по оценке доступности объектов</t>
  </si>
  <si>
    <t>Количество объектов, в отношении которых проведена оценка их доступности</t>
  </si>
  <si>
    <t>Удовлетворенностьо консультированием и информационным сопровождением</t>
  </si>
  <si>
    <t>Удовлетворенность проведенными исследованиями</t>
  </si>
  <si>
    <t>Организация исследования рынка товаров и услуг</t>
  </si>
  <si>
    <t>Содействие органам местного самоуправления по вопросу адаптации жилых помещений для ветеранов СВО с инвалидностью</t>
  </si>
  <si>
    <t>Количество выходов в адреса проживания ветеранов СВО с инвалидностью</t>
  </si>
  <si>
    <t>Удовлетворенность ветеранов СВО с инвалидностью организацией оказания содействия органам местного самоуправления</t>
  </si>
  <si>
    <t>Предписание Межрегионального управления Роспотребнадзора по г. Санкт-Петербургу и Ленинградской области в Киришском, Тосненском районах  № 78-10-05/26-1113-2025 от 25.09.2025г.:</t>
  </si>
  <si>
    <t>Ленинградское областное государственное стационарное бюджетное учреждение социального обслуживания "Волосовский дом реабилитационного проживания"</t>
  </si>
  <si>
    <t>Ленинградское областное государственное стационарное бюджетное учреждение социального обслуживания "Волховский дом социального проживания"</t>
  </si>
  <si>
    <t>Ленинградское областное государственное стационарное бюджетное учреждение социального обслуживания "Кингисеппский дом социального проживания"</t>
  </si>
  <si>
    <t>Ленинградское областное государственное стационарное бюджетное учреждение социального обслуживания "Лужский дом милосердия"</t>
  </si>
  <si>
    <t>Предписание ТО Роспотребнадзора  №06 от 11.02.2025г.
Предписание ТО Роспотребнадзора  №78-08/07/27-1002-2025 от 23.04.2025г.
Предписание Территориального отдела Межрегионального управления Федеральной службы по надзору в сфере защиты прав потребителей и благополучия человека по г. СПб и ЛО в Выборгском, Приозерском районах от 11.07.2025 г. № 51-2025П
Все замечания устранены в установленный срок.</t>
  </si>
  <si>
    <t>Доля получателей от общего числа отличается от планового значения в связи со значительным увеличением надомного обслуживания, плановые показатели по численности выполнены на 100%</t>
  </si>
  <si>
    <t>Доля получателей от общего числа отличается от планового значения в связи со значительным увеличением количества кратковременного присмотра за детьми до3-х лет, плановые показатели по численности выоплнены на 100%</t>
  </si>
  <si>
    <t>Доля получателей превышает плановое значение  ввиду большой востребованности улсуги</t>
  </si>
  <si>
    <t>В вязи с увеличением численности граждан, получивших социальные услуги</t>
  </si>
  <si>
    <t>Отсутствие сотрудников на свободные вакансии</t>
  </si>
  <si>
    <t>Услуга по постинтернатному сопровождению выпускников является востребованной, благодаря возможности получения консультативной, психологической, юридической и социальной помощи. 100%  выпускников 2025 г. встают на постинтернатное сопровождение.</t>
  </si>
  <si>
    <t>В семьи переданы родные братья и сестры (сиблинги)</t>
  </si>
  <si>
    <t>Значение, утвержденное в государственном задании на отчетный финансовый год - 40%, что составляет 17 человек. Передано на воспитание в семьи граждан 9 человек несовершеннолетних воспитанников. В учреждении большое количество сиблингов и детей старше 13 лет. (данная категория детей менее подлежит передаче на семейные формы устройства)</t>
  </si>
  <si>
    <t>Оперативная работа специалистов</t>
  </si>
  <si>
    <t>Увеличение воспитанников, посещающих кружки и секции в иных органихациях</t>
  </si>
  <si>
    <t>Проведена успешная работа с воспитанниками и кандидатами в приёмные родители</t>
  </si>
  <si>
    <t>Увеличение в связи с численностью граждан, получивших социальные услуги</t>
  </si>
  <si>
    <t xml:space="preserve">Проводилась проверка в части санитарного законодательства контрольно-надзорными органами в отчетном периоде. По состоянию на 30.09.2025 получено предписание об устранении выявленных нарушений № 78-12-05-27-1079-2025 от 12.09.2025. </t>
  </si>
  <si>
    <t xml:space="preserve">Представление № 7 - 18-2025 
от 29.01.2025г. Подпорожская городская прокуратура. Все замечания устранены в срок.
</t>
  </si>
  <si>
    <t>Предписание Роспотребнадзора № Ю 78-06-05/27-01-2025 
от 15.08.2025г</t>
  </si>
  <si>
    <t>В связи с внедрением с 01.05.2025 года нового направления работы, в полустационарной форме, а именно услуг по предоставлению услуг по обеспечению кратковременного присмотра за детьми до 3 лет. Учреждением проводится большая  информационно-разъяснительная работа, по набору получателей услуг (встречи с представителями Администрации, территориальных управлений,  с представителями учреждений здравоохранения, образования)</t>
  </si>
  <si>
    <t>Востребованность в услуге</t>
  </si>
  <si>
    <t>На одно койко/место было учтено 2 человек</t>
  </si>
  <si>
    <t>Превышение показателя в связи с востребованностью услуг</t>
  </si>
  <si>
    <t>Отклонение показателя в связи с  накопительным  показателем   социальная няня как  как уникальная семья.  В сентябре 2025 года 2  семьи  выбыли в связи с достижением 3-х летнего возраста, 1 семья в связи с поступлением в детское дошкольное учреждение. Для исполнения финансовых показателей были  признаны нуждающимися еще 3 семьи</t>
  </si>
  <si>
    <t xml:space="preserve">Отклонение показателя в связи с  накопительным  показателем   социальная няня как  как уникальная семья.  В  течение  2025 года произошла сменяемость семей. Для исполнения финансовых показателей были  признаны нуждающимися еще 8 семей </t>
  </si>
  <si>
    <t>Перевыполнение обусловлено востребованностью услуги.</t>
  </si>
  <si>
    <t>Реализация основных образовательных программ профессионального обучения, в том числе адаптированных, в нетиповом учреждении</t>
  </si>
  <si>
    <t>Реализация дополнительных общеразввающих  образовательных программ, в том числе адаптированных, в нетиповом учреждении</t>
  </si>
  <si>
    <t>Доля получателей услуги, успешно завершивших обучение по дополнительным общеразвивающим образовательным программам, в том числе адаптированным</t>
  </si>
  <si>
    <t>Организация проживания инвалидов и граждан с ограниченными возможностями здоровья в период обучения в нетиповом учреждении</t>
  </si>
  <si>
    <t>Организация сопровождаемого проживания инвалидов и лиц с ограниченными возможностями здоровья, а также лиц, принимавших участие в специальной военной операции, при осуществлении социальной и трудовой интеграции</t>
  </si>
  <si>
    <t>Психолого-педагогическое консультирование обучающихся, их родителей (законных представителей), членов их семей</t>
  </si>
  <si>
    <t>Основные и адаптированные образовательные программы профессионального обучения (Выборгский филиал ГАНПОУ ЛО «МЦ СиТИ»)</t>
  </si>
  <si>
    <t>Отсутствуют  знаки, выполненные шрифтом Брайля, "бегущая строка", возможность сурдоперевода</t>
  </si>
  <si>
    <t>еженедельная сводка</t>
  </si>
  <si>
    <t>тестирование</t>
  </si>
  <si>
    <t>в соответствии с отчетом кадровой службы (оперативная информация "Штаты" на 01.01.2026г.)</t>
  </si>
  <si>
    <t>1.Групповые тренинги с ПСУ по "Когнитивной нейрокоррекции" с целью воздействия на познавательные функции, активизации и развития внимания.  2.Организация праздничных концертов, спортивно-массовых мероприятий,  посещение выставок и проведение выездных экскурсий для ПСУ.  3.Занятия с кинетическим песком для снятия психоэмоционального напряжения, развития тактильной чувствительности, создания положительного эмоционального настроя.  4.Еженедельно проводятся литературные гостиные, которые позволяют проживающим окунуться в мир литературы и кино.</t>
  </si>
  <si>
    <t>Отсутствие дублирования голосовой информации текстовой информацией и (или) световыми сигналами</t>
  </si>
  <si>
    <t>Досрочное расторжение договоров, расторжение договоров в связи со смертью получателей социальных услуг, длительная госпитализация 2 -х детей</t>
  </si>
  <si>
    <t>Отсутствует дублирование текстовых сообщений голосовыми сообщениями</t>
  </si>
  <si>
    <t>Свободны : 0,8 ставки -педагог-психолог по работе с детьми - инвалидами ; 1 ставка -помощник по уходу  за детьми - инвалидами на дому; 0.45 ставки - помощник по уходу на дому</t>
  </si>
  <si>
    <t>Наличие вакансий</t>
  </si>
  <si>
    <t>Не востребованность услуги в полном объеме</t>
  </si>
  <si>
    <t>Увеличение количества родителей из числа СОП на обслуживании</t>
  </si>
  <si>
    <t>Увеличение численности</t>
  </si>
  <si>
    <t>Наичие вакансий. Ведется активный поиск и отбор кандидатов на вакантные места.</t>
  </si>
  <si>
    <t>Наичие вакансий социальной няни. Ведется активный поиск и отбор кандидатов на вакантные места.</t>
  </si>
  <si>
    <t xml:space="preserve">Планом мероприятий (дорожная карта) предусмотрено поэтапное повышение уровня доступности Учреждения. По состоянию на 31.12.2025 г. в Учреждении нет оборудования для дублирования текстовых сообщений голосовыми сообщениями, дублирования голосовой информации текстовой информацией. Заявки на предоставление субсидий на иные цели были поданы Учреждением в 2020-2025 гг. Срок исполнения «Дорожной карты»-2025 г. При объявлении Комитетом приема заявок на закупку данного оборудования пакет документов был направлен.  </t>
  </si>
  <si>
    <t>Увеличились заявки на выполнение срочных услуг</t>
  </si>
  <si>
    <t>Дублирование голосовой информации текстовой информацией, надписями и (или) световыми сигналами не оборудовано в связи с недостаточностью финансирования. Запланировано на 2026г.</t>
  </si>
  <si>
    <t>Перевыполнение обусловлено востребованностью услуги в отношении несовершеннолетних.</t>
  </si>
  <si>
    <t xml:space="preserve">Фактическая потребность в предоставлении социальных услуг в стационраной форме. Длительное время находится 3 семья  ( 4ро из 1 семьи, 3 из одной семьи, 2-е из одной семьи). В отношении родителей из 2-х  семей ининицированы дела о лишении родлительских прав. </t>
  </si>
  <si>
    <t xml:space="preserve">На конец отчетного периода из 13  шт.ед. специалистов,казывающих услуги на стационаре укомплектовано  - 11,5.,Вакантны 0,5 ст. воспитателя  и 1  ставка младшего воспитателя. </t>
  </si>
  <si>
    <t>За 2025 год 4 воспитанника совершили самовольный уход</t>
  </si>
  <si>
    <t xml:space="preserve">На 31.12.2025 на воспитание в семьи граждан переданы 11 воспитанников.  </t>
  </si>
  <si>
    <t>Показатель качеств</t>
  </si>
  <si>
    <t xml:space="preserve">Превышение численности воспитанников в связи с поступлением двоих деток в конце года
</t>
  </si>
  <si>
    <t xml:space="preserve">Количество детей,находящихся в центре,определяется количеством направлений,выданных КСЗН. Данная цифра не зависит от ресурсного центра.     </t>
  </si>
  <si>
    <t>Занятость воспитанников, которые могут посещать иные организации дополнительного образования, кружки и др.охватывает 39 человек (возраст старше 7 лет). 12человек -дошкольный возраст  (от 0 до 7 лет))</t>
  </si>
  <si>
    <t>За 2025 год 26 человек переданы в семьи граждан на воспитание и в родные семьи</t>
  </si>
  <si>
    <t xml:space="preserve">В мае 2025 года 2 воспитанницы  совершили самовольный уход из Центра. Девушки вышли на прогулку за территорию по заявлению на 2 часа и в нужное время не вернулись. Местонахождение подростков было установлено администрацией Центра в этот же день. Девушки находились у бабушки одной из воспитанниц. За период отсутствия несовершеннолетних в учреждении никаких противоправных действий в их отношении совершенно не было. В сентябре 2025 года 1 воспитанник совершил самовольный уход из Центра. Молодой человек вышел на прогулку и в положенное время не вернулся.  Молодой человек прибыл в Центр в мае 2025 из Сланцевской спец.школы. Местонахождение подростка было установленно в этот же день, он проводил время с одноклассниками по спец.школе. В октябре  2025 года 2 воспитанницы  совершили самовольный уход из Центра. Девушки вышли на прогулку за территорию по заявлению на 2 часа и в нужное время не вернулись. Местонахождение подростков было установлено администрацией Центра в этот же день. В декабре 2025 года 1 воспитанник совершил самовольный уход из Центра. Молодой человек вышел на прогулку и в положенное время не вернулся.  В период разыскных мероприятий регулярно выходил на связь с сотрудниками Центра и сотрудниками полиции. Местонахождение молодого человека было установлено 5.01.2026 во Всеволожском районе по адресу регистрации его подруги, воспитанницы Центра, которая находились на период новогодних праздников в семье у бабушки.  </t>
  </si>
  <si>
    <t>Значение показателя выше в связи с тем что в течении года 6 детей были переданы на воспитание в семьи граждан РФ.</t>
  </si>
  <si>
    <t>Отсутствие данной категории граждан</t>
  </si>
  <si>
    <t>Устройство в семьи детей - сиблингов</t>
  </si>
  <si>
    <t>В связи с большим количеством детей, переданных в семьи. За 12 месяцев 2025 года в семью под разные формы устройства было передано 8 детей, что составило 15% от общего числа воспитанников</t>
  </si>
  <si>
    <t>Увеличение численности воспитанников</t>
  </si>
  <si>
    <t xml:space="preserve">Из 8 выпускников 7 ребят учреждения встали на постинтернатное сопровождение </t>
  </si>
  <si>
    <t>Все оранизции по которым была проведена оценка доступности объектов довольны результатом проделанной работы</t>
  </si>
  <si>
    <t>Оорганизация проведения оценки доступности объектов для инвалидов и других маломобильных групп населения на территории Ленинградской области в рамках проекта "Проверено СВОими"</t>
  </si>
  <si>
    <t>Организация консультирования и информационного сопровождения инвалидов из числа лиц, получивших ранения в зоне специальной военной операции, по вопросам подбора и изготовления протезов верхнх и нижних конечностей</t>
  </si>
  <si>
    <t>Организация исследования рынка товаров и услуг в области формирования доступной среды</t>
  </si>
  <si>
    <t xml:space="preserve">Основные и адаптированные образовательные программы профессионального обучения </t>
  </si>
  <si>
    <t xml:space="preserve">Повышение квалификации преподавателей и мастеров ПО, а также высокий уровень мотивации обучающихся
</t>
  </si>
  <si>
    <t xml:space="preserve">Дополнительные общеразвивающие образовательные программы, в том числе адаптированные </t>
  </si>
  <si>
    <t>Удовлетворенность получателей социальных услуг в оказанных социальных услугах (по результатам анкетирования не менее 45% обучающихся</t>
  </si>
  <si>
    <t>Сопровождаемое проживание малыми группами (на базе учебно-тренировочном центра), индивидуально (на базе арендованных квартир)</t>
  </si>
  <si>
    <t xml:space="preserve">Отклонение обусловлено:
1. Получением выпускниками, находящимися на сопровождаемом проживании собственного жилья в соответствии с Федеральным законом Российской Федерации от 21 декабря 1996 года № 159-ФЗ «О дополнительных гарантиях по социальной поддержке детей-сирот и детей, оставшихся без попечения родителей» 17.12.2009 и Постановлением Правительства РФ от 4 апреля 2019 г. № 397 “О формировании списка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которые подлежат обеспечению жилыми помещениями».
2. Отсутствием предложений по наличию арендуемых квартир в конкретном районе Ленинградской области (по месту трудоустройства выпускника).
3. Обострением основного заболевания у ряда выпускников находящихся на сопровождаемом проживании (досрочным расторжением договора найма жилого помещения).
</t>
  </si>
  <si>
    <t>Повторное трудоустройство выпускников предыдущих лет</t>
  </si>
  <si>
    <t>По результатам внутреннего мониторинга (анкетирования)удовлетворённости обучающихся ГАНПОУ ЛО «МЦ СиТИ» в целях выявления положительных и отрицательных тенденций в изменении качества предоставляемых услуг в т.ч. социально-психологических, процент удовлетворенности респондентов качеством данной услуги составил 91.</t>
  </si>
  <si>
    <t>Отклонение обусловлено: закупкой и введением в эксплуатацию аппаратно-программных комплексов и увеличением коррекционных занятий с получателями услуг.</t>
  </si>
  <si>
    <t>Отклонение обусловлено увеличением количество участников СВО, получивших боевые травмы, в связи с чем возрос спрос на консультирование по вопросам реабилитации</t>
  </si>
  <si>
    <t>Доля получателей услуги, которые удовлетворены качеством оказанной услуги (по результатам анкетирования не менее 45%), процентов</t>
  </si>
  <si>
    <t>Повышение квалификации преподавателей и мастеров ПО, а также высокий уровень мотивации обучающихся</t>
  </si>
  <si>
    <t>УТВЕРЖДАЮ</t>
  </si>
  <si>
    <t>Заместитель председателя комитета</t>
  </si>
  <si>
    <t>по социальной защите населения Ленингадской области</t>
  </si>
  <si>
    <t>________________________________М.А. Санникова</t>
  </si>
  <si>
    <t>Ленинградское областное государственное стационарное бюджетное учреждение социального обслуживания "Сясьстройский дом социального проживания"</t>
  </si>
  <si>
    <t>СВОДНЫЙ ОТЧЕТ за 2025 год
о фактическом исполнении государственных заданий
государственными бюджетными и автономными учреждениями в отчетном финансовом году
Комитет по социальной защите населения Ленинградской области</t>
  </si>
  <si>
    <t>"______"___________________ 2026 года</t>
  </si>
  <si>
    <t xml:space="preserve">Отклонение в связи 
с включением данного показателя с 01.05.2025
</t>
  </si>
  <si>
    <t>Отклонение обусловлено увеличением числа обслуживаемых граждан по данному показателю в связи с востребованностью услуги</t>
  </si>
  <si>
    <t>Отсутствие нуждаемости в услуге в полном объеме</t>
  </si>
  <si>
    <t>Представление  об устранении требований 
о санитарно-эпидемиологическом благополучии населения , об антитеррористической 
защищенности и пожарной
безопасности от 17.10.2025 г. № 07-02/53-2025</t>
  </si>
  <si>
    <t>Фактическая потребность в предоставлении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</si>
</sst>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Border="0"/>
    <xf numFmtId="0" fontId="15" fillId="0" borderId="0"/>
    <xf numFmtId="9" fontId="15" fillId="0" borderId="0" applyFont="0" applyFill="0" applyBorder="0" applyAlignment="0" applyProtection="0"/>
    <xf numFmtId="0" fontId="3" fillId="0" borderId="0" applyBorder="0" applyProtection="0"/>
    <xf numFmtId="0" fontId="16" fillId="0" borderId="0"/>
    <xf numFmtId="0" fontId="17" fillId="0" borderId="0"/>
    <xf numFmtId="0" fontId="18" fillId="0" borderId="0"/>
    <xf numFmtId="0" fontId="2" fillId="0" borderId="0"/>
    <xf numFmtId="0" fontId="3" fillId="0" borderId="0"/>
  </cellStyleXfs>
  <cellXfs count="151">
    <xf numFmtId="0" fontId="0" fillId="0" borderId="0" xfId="0"/>
    <xf numFmtId="0" fontId="8" fillId="2" borderId="0" xfId="0" applyFont="1" applyFill="1"/>
    <xf numFmtId="0" fontId="8" fillId="2" borderId="0" xfId="0" applyFont="1" applyFill="1" applyProtection="1">
      <protection locked="0"/>
    </xf>
    <xf numFmtId="0" fontId="14" fillId="2" borderId="0" xfId="0" applyFont="1" applyFill="1"/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164" fontId="8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8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8" fillId="0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/>
    <xf numFmtId="0" fontId="13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164" fontId="9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vertical="top" wrapText="1"/>
      <protection locked="0"/>
    </xf>
    <xf numFmtId="0" fontId="13" fillId="0" borderId="1" xfId="7" applyFont="1" applyFill="1" applyBorder="1" applyAlignment="1" applyProtection="1">
      <alignment horizontal="center" vertical="top" wrapText="1"/>
      <protection locked="0"/>
    </xf>
    <xf numFmtId="164" fontId="12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4" fontId="1" fillId="0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6" xfId="0" applyNumberFormat="1" applyFont="1" applyFill="1" applyBorder="1" applyAlignment="1">
      <alignment horizontal="center" vertical="top" wrapText="1"/>
    </xf>
    <xf numFmtId="164" fontId="13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64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NumberFormat="1" applyFont="1" applyFill="1" applyBorder="1" applyAlignment="1" applyProtection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justify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64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8" fillId="2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4" xfId="0" applyNumberForma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>
      <alignment horizontal="center" vertical="top" wrapText="1"/>
    </xf>
    <xf numFmtId="164" fontId="12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4" xfId="0" applyNumberFormat="1" applyFont="1" applyFill="1" applyBorder="1" applyAlignment="1" applyProtection="1">
      <alignment horizontal="center" vertical="top" wrapText="1"/>
      <protection locked="0"/>
    </xf>
    <xf numFmtId="164" fontId="12" fillId="0" borderId="2" xfId="0" applyNumberFormat="1" applyFont="1" applyFill="1" applyBorder="1" applyAlignment="1" applyProtection="1">
      <alignment vertical="top" wrapText="1"/>
      <protection locked="0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1" fontId="1" fillId="0" borderId="6" xfId="0" applyNumberFormat="1" applyFont="1" applyFill="1" applyBorder="1" applyAlignment="1" applyProtection="1">
      <alignment horizontal="center" vertical="top"/>
      <protection locked="0"/>
    </xf>
    <xf numFmtId="1" fontId="1" fillId="0" borderId="7" xfId="0" applyNumberFormat="1" applyFont="1" applyFill="1" applyBorder="1" applyAlignment="1" applyProtection="1">
      <alignment horizontal="center" vertical="top"/>
      <protection locked="0"/>
    </xf>
    <xf numFmtId="1" fontId="1" fillId="0" borderId="8" xfId="0" applyNumberFormat="1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right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3" xfId="0" applyNumberFormat="1" applyFont="1" applyFill="1" applyBorder="1" applyAlignment="1">
      <alignment horizontal="center"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" fontId="10" fillId="0" borderId="2" xfId="0" applyNumberFormat="1" applyFont="1" applyFill="1" applyBorder="1" applyAlignment="1" applyProtection="1">
      <alignment horizontal="center" vertical="top"/>
      <protection locked="0"/>
    </xf>
    <xf numFmtId="1" fontId="10" fillId="0" borderId="3" xfId="0" applyNumberFormat="1" applyFont="1" applyFill="1" applyBorder="1" applyAlignment="1" applyProtection="1">
      <alignment horizontal="center" vertical="top"/>
      <protection locked="0"/>
    </xf>
    <xf numFmtId="1" fontId="10" fillId="0" borderId="4" xfId="0" applyNumberFormat="1" applyFont="1" applyFill="1" applyBorder="1" applyAlignment="1" applyProtection="1">
      <alignment horizontal="center" vertical="top"/>
      <protection locked="0"/>
    </xf>
    <xf numFmtId="1" fontId="1" fillId="0" borderId="2" xfId="0" applyNumberFormat="1" applyFont="1" applyFill="1" applyBorder="1" applyAlignment="1" applyProtection="1">
      <alignment horizontal="center" vertical="top"/>
      <protection locked="0"/>
    </xf>
    <xf numFmtId="1" fontId="1" fillId="0" borderId="3" xfId="0" applyNumberFormat="1" applyFont="1" applyFill="1" applyBorder="1" applyAlignment="1" applyProtection="1">
      <alignment horizontal="center" vertical="top"/>
      <protection locked="0"/>
    </xf>
    <xf numFmtId="1" fontId="1" fillId="0" borderId="4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center" vertical="top"/>
    </xf>
    <xf numFmtId="164" fontId="12" fillId="0" borderId="2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horizontal="center" vertical="top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4" xfId="0" applyNumberFormat="1" applyFont="1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2" xfId="0" applyFont="1" applyFill="1" applyBorder="1" applyAlignment="1" applyProtection="1">
      <alignment horizontal="center" vertical="top" wrapText="1"/>
      <protection locked="0"/>
    </xf>
  </cellXfs>
  <cellStyles count="12">
    <cellStyle name="Обычный" xfId="0" builtinId="0"/>
    <cellStyle name="Обычный 2" xfId="2"/>
    <cellStyle name="Обычный 2 2" xfId="3"/>
    <cellStyle name="Обычный 2 3" xfId="9"/>
    <cellStyle name="Обычный 2 3 2" xfId="11"/>
    <cellStyle name="Обычный 3" xfId="4"/>
    <cellStyle name="Обычный 4" xfId="7"/>
    <cellStyle name="Обычный 5" xfId="8"/>
    <cellStyle name="Обычный 5 2" xfId="10"/>
    <cellStyle name="Пояснение 2" xfId="6"/>
    <cellStyle name="Процентный" xfId="1" builtinId="5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5"/>
  <sheetViews>
    <sheetView tabSelected="1" zoomScale="80" zoomScaleNormal="80" zoomScaleSheetLayoutView="100" workbookViewId="0">
      <pane xSplit="3" ySplit="11" topLeftCell="D774" activePane="bottomRight" state="frozen"/>
      <selection pane="topRight" activeCell="D1" sqref="D1"/>
      <selection pane="bottomLeft" activeCell="A4" sqref="A4"/>
      <selection pane="bottomRight" activeCell="D778" sqref="D778"/>
    </sheetView>
  </sheetViews>
  <sheetFormatPr defaultColWidth="9.140625" defaultRowHeight="15" x14ac:dyDescent="0.25"/>
  <cols>
    <col min="1" max="1" width="18.140625" style="6" customWidth="1"/>
    <col min="2" max="2" width="20.28515625" style="6" customWidth="1"/>
    <col min="3" max="3" width="10.5703125" style="6" customWidth="1"/>
    <col min="4" max="4" width="9.7109375" style="7" customWidth="1"/>
    <col min="5" max="5" width="56.28515625" style="7" customWidth="1"/>
    <col min="6" max="6" width="11.140625" style="6" customWidth="1"/>
    <col min="7" max="7" width="13.5703125" style="22" customWidth="1"/>
    <col min="8" max="8" width="10" style="22" customWidth="1"/>
    <col min="9" max="9" width="13.7109375" style="6" customWidth="1"/>
    <col min="10" max="10" width="16.7109375" style="6" customWidth="1"/>
    <col min="11" max="11" width="29.28515625" style="6" customWidth="1"/>
    <col min="12" max="13" width="14.5703125" style="6" customWidth="1"/>
    <col min="14" max="14" width="12.42578125" style="8" customWidth="1"/>
    <col min="15" max="15" width="11.28515625" style="9" customWidth="1"/>
    <col min="16" max="16" width="18.5703125" style="20" customWidth="1"/>
    <col min="17" max="17" width="26" style="1" customWidth="1"/>
    <col min="18" max="16384" width="9.140625" style="1"/>
  </cols>
  <sheetData>
    <row r="1" spans="1:16" ht="15.75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62" customFormat="1" ht="15.7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46" t="s">
        <v>272</v>
      </c>
      <c r="N2" s="147"/>
      <c r="O2" s="147"/>
      <c r="P2" s="147"/>
    </row>
    <row r="3" spans="1:16" s="62" customFormat="1" ht="15.75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146" t="s">
        <v>273</v>
      </c>
      <c r="N3" s="148"/>
      <c r="O3" s="148"/>
      <c r="P3" s="148"/>
    </row>
    <row r="4" spans="1:16" s="62" customFormat="1" ht="15.75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146" t="s">
        <v>274</v>
      </c>
      <c r="N4" s="148"/>
      <c r="O4" s="148"/>
      <c r="P4" s="148"/>
    </row>
    <row r="5" spans="1:16" s="62" customFormat="1" ht="15.75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9"/>
      <c r="N5" s="70"/>
      <c r="O5" s="70"/>
      <c r="P5" s="70"/>
    </row>
    <row r="6" spans="1:16" s="62" customFormat="1" ht="16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14" t="s">
        <v>275</v>
      </c>
      <c r="N6" s="149"/>
      <c r="O6" s="149"/>
      <c r="P6" s="149"/>
    </row>
    <row r="7" spans="1:16" s="62" customFormat="1" ht="16.5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71"/>
      <c r="O7" s="71"/>
      <c r="P7" s="71"/>
    </row>
    <row r="8" spans="1:16" s="62" customFormat="1" ht="16.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114" t="s">
        <v>278</v>
      </c>
      <c r="N8" s="149"/>
      <c r="O8" s="149"/>
      <c r="P8" s="149"/>
    </row>
    <row r="9" spans="1:16" ht="16.5" customHeight="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s="62" customFormat="1" ht="69" customHeight="1" x14ac:dyDescent="0.25">
      <c r="A10" s="145" t="s">
        <v>277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16" ht="99.75" customHeight="1" x14ac:dyDescent="0.25">
      <c r="A11" s="19" t="s">
        <v>0</v>
      </c>
      <c r="B11" s="19" t="s">
        <v>1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137</v>
      </c>
      <c r="H11" s="19" t="s">
        <v>138</v>
      </c>
      <c r="I11" s="19" t="s">
        <v>6</v>
      </c>
      <c r="J11" s="19" t="s">
        <v>7</v>
      </c>
      <c r="K11" s="19" t="s">
        <v>8</v>
      </c>
      <c r="L11" s="19" t="s">
        <v>9</v>
      </c>
      <c r="M11" s="19" t="s">
        <v>10</v>
      </c>
      <c r="N11" s="17" t="s">
        <v>62</v>
      </c>
      <c r="O11" s="19" t="s">
        <v>61</v>
      </c>
      <c r="P11" s="17" t="s">
        <v>10</v>
      </c>
    </row>
    <row r="12" spans="1:16" ht="36" customHeight="1" x14ac:dyDescent="0.25">
      <c r="A12" s="86" t="s">
        <v>111</v>
      </c>
      <c r="B12" s="86" t="s">
        <v>42</v>
      </c>
      <c r="C12" s="86" t="s">
        <v>13</v>
      </c>
      <c r="D12" s="35" t="s">
        <v>14</v>
      </c>
      <c r="E12" s="38" t="s">
        <v>15</v>
      </c>
      <c r="F12" s="24" t="s">
        <v>43</v>
      </c>
      <c r="G12" s="14">
        <v>309</v>
      </c>
      <c r="H12" s="48">
        <v>304</v>
      </c>
      <c r="I12" s="51">
        <f>H12/G12*100</f>
        <v>98.381877022653725</v>
      </c>
      <c r="J12" s="51">
        <f>I12</f>
        <v>98.381877022653725</v>
      </c>
      <c r="K12" s="51"/>
      <c r="L12" s="25" t="s">
        <v>107</v>
      </c>
      <c r="M12" s="81"/>
      <c r="N12" s="101">
        <f>AVERAGE(J12:J18)</f>
        <v>97.980938511326855</v>
      </c>
      <c r="O12" s="88">
        <v>5</v>
      </c>
      <c r="P12" s="88" t="s">
        <v>63</v>
      </c>
    </row>
    <row r="13" spans="1:16" ht="45.75" customHeight="1" x14ac:dyDescent="0.25">
      <c r="A13" s="86"/>
      <c r="B13" s="86"/>
      <c r="C13" s="86"/>
      <c r="D13" s="35" t="s">
        <v>17</v>
      </c>
      <c r="E13" s="38" t="s">
        <v>18</v>
      </c>
      <c r="F13" s="24" t="s">
        <v>19</v>
      </c>
      <c r="G13" s="24">
        <v>100</v>
      </c>
      <c r="H13" s="48">
        <v>100</v>
      </c>
      <c r="I13" s="51">
        <f>H13/G13*100</f>
        <v>100</v>
      </c>
      <c r="J13" s="101">
        <f>AVERAGE(I13:I18)</f>
        <v>97.58</v>
      </c>
      <c r="K13" s="51"/>
      <c r="L13" s="25" t="s">
        <v>108</v>
      </c>
      <c r="M13" s="82"/>
      <c r="N13" s="101"/>
      <c r="O13" s="88"/>
      <c r="P13" s="88"/>
    </row>
    <row r="14" spans="1:16" ht="77.25" customHeight="1" x14ac:dyDescent="0.25">
      <c r="A14" s="86"/>
      <c r="B14" s="86"/>
      <c r="C14" s="86"/>
      <c r="D14" s="35" t="s">
        <v>17</v>
      </c>
      <c r="E14" s="38" t="s">
        <v>20</v>
      </c>
      <c r="F14" s="24" t="s">
        <v>19</v>
      </c>
      <c r="G14" s="24">
        <v>0</v>
      </c>
      <c r="H14" s="48">
        <v>10</v>
      </c>
      <c r="I14" s="33">
        <f>IF(H14=0,100,IF(H14=10,90,IF(H14=25,75,IF(H14=45,55,IF(H14=70,30,IF(H14&gt;100,0,0))))))</f>
        <v>90</v>
      </c>
      <c r="J14" s="101"/>
      <c r="K14" s="26" t="s">
        <v>186</v>
      </c>
      <c r="L14" s="25" t="s">
        <v>109</v>
      </c>
      <c r="M14" s="82"/>
      <c r="N14" s="101"/>
      <c r="O14" s="88"/>
      <c r="P14" s="88"/>
    </row>
    <row r="15" spans="1:16" ht="48" x14ac:dyDescent="0.25">
      <c r="A15" s="86"/>
      <c r="B15" s="86"/>
      <c r="C15" s="86"/>
      <c r="D15" s="35" t="s">
        <v>17</v>
      </c>
      <c r="E15" s="38" t="s">
        <v>21</v>
      </c>
      <c r="F15" s="24" t="s">
        <v>19</v>
      </c>
      <c r="G15" s="24">
        <v>100</v>
      </c>
      <c r="H15" s="48">
        <v>100</v>
      </c>
      <c r="I15" s="51">
        <f t="shared" ref="I15:I20" si="0">H15/G15*100</f>
        <v>100</v>
      </c>
      <c r="J15" s="101"/>
      <c r="K15" s="51"/>
      <c r="L15" s="29" t="s">
        <v>124</v>
      </c>
      <c r="M15" s="82"/>
      <c r="N15" s="101"/>
      <c r="O15" s="88"/>
      <c r="P15" s="88"/>
    </row>
    <row r="16" spans="1:16" ht="27" customHeight="1" x14ac:dyDescent="0.25">
      <c r="A16" s="86"/>
      <c r="B16" s="86"/>
      <c r="C16" s="86"/>
      <c r="D16" s="35" t="s">
        <v>17</v>
      </c>
      <c r="E16" s="38" t="s">
        <v>22</v>
      </c>
      <c r="F16" s="24" t="s">
        <v>19</v>
      </c>
      <c r="G16" s="24">
        <v>100</v>
      </c>
      <c r="H16" s="48">
        <v>96.48</v>
      </c>
      <c r="I16" s="51">
        <f t="shared" si="0"/>
        <v>96.48</v>
      </c>
      <c r="J16" s="101"/>
      <c r="K16" s="53"/>
      <c r="L16" s="25" t="s">
        <v>109</v>
      </c>
      <c r="M16" s="82"/>
      <c r="N16" s="101"/>
      <c r="O16" s="88"/>
      <c r="P16" s="88"/>
    </row>
    <row r="17" spans="1:16" ht="48" x14ac:dyDescent="0.25">
      <c r="A17" s="86"/>
      <c r="B17" s="86"/>
      <c r="C17" s="86"/>
      <c r="D17" s="35" t="s">
        <v>17</v>
      </c>
      <c r="E17" s="38" t="s">
        <v>23</v>
      </c>
      <c r="F17" s="24" t="s">
        <v>19</v>
      </c>
      <c r="G17" s="24">
        <v>100</v>
      </c>
      <c r="H17" s="48">
        <v>100</v>
      </c>
      <c r="I17" s="51">
        <f t="shared" si="0"/>
        <v>100</v>
      </c>
      <c r="J17" s="101"/>
      <c r="K17" s="51"/>
      <c r="L17" s="25" t="s">
        <v>109</v>
      </c>
      <c r="M17" s="82"/>
      <c r="N17" s="101"/>
      <c r="O17" s="88"/>
      <c r="P17" s="88"/>
    </row>
    <row r="18" spans="1:16" ht="192" customHeight="1" x14ac:dyDescent="0.25">
      <c r="A18" s="86"/>
      <c r="B18" s="86"/>
      <c r="C18" s="86"/>
      <c r="D18" s="35" t="s">
        <v>17</v>
      </c>
      <c r="E18" s="38" t="s">
        <v>44</v>
      </c>
      <c r="F18" s="24" t="s">
        <v>19</v>
      </c>
      <c r="G18" s="24">
        <v>100</v>
      </c>
      <c r="H18" s="48">
        <v>99</v>
      </c>
      <c r="I18" s="51">
        <f t="shared" si="0"/>
        <v>99</v>
      </c>
      <c r="J18" s="101"/>
      <c r="K18" s="53"/>
      <c r="L18" s="25" t="s">
        <v>109</v>
      </c>
      <c r="M18" s="78"/>
      <c r="N18" s="101"/>
      <c r="O18" s="88"/>
      <c r="P18" s="88"/>
    </row>
    <row r="19" spans="1:16" ht="24" customHeight="1" x14ac:dyDescent="0.25">
      <c r="A19" s="86" t="s">
        <v>45</v>
      </c>
      <c r="B19" s="86" t="s">
        <v>42</v>
      </c>
      <c r="C19" s="86" t="s">
        <v>13</v>
      </c>
      <c r="D19" s="35" t="s">
        <v>14</v>
      </c>
      <c r="E19" s="38" t="s">
        <v>15</v>
      </c>
      <c r="F19" s="35" t="s">
        <v>43</v>
      </c>
      <c r="G19" s="15">
        <v>194</v>
      </c>
      <c r="H19" s="54">
        <v>193</v>
      </c>
      <c r="I19" s="51">
        <f t="shared" si="0"/>
        <v>99.484536082474222</v>
      </c>
      <c r="J19" s="51">
        <f>I19</f>
        <v>99.484536082474222</v>
      </c>
      <c r="K19" s="51"/>
      <c r="L19" s="25" t="s">
        <v>107</v>
      </c>
      <c r="M19" s="81"/>
      <c r="N19" s="81">
        <f>AVERAGE(J19:J25)</f>
        <v>97.942268041237099</v>
      </c>
      <c r="O19" s="88">
        <v>5</v>
      </c>
      <c r="P19" s="88" t="s">
        <v>63</v>
      </c>
    </row>
    <row r="20" spans="1:16" ht="38.25" customHeight="1" x14ac:dyDescent="0.25">
      <c r="A20" s="86"/>
      <c r="B20" s="86"/>
      <c r="C20" s="86"/>
      <c r="D20" s="35" t="s">
        <v>17</v>
      </c>
      <c r="E20" s="38" t="s">
        <v>18</v>
      </c>
      <c r="F20" s="35" t="s">
        <v>19</v>
      </c>
      <c r="G20" s="24">
        <v>100</v>
      </c>
      <c r="H20" s="54">
        <v>100</v>
      </c>
      <c r="I20" s="51">
        <f t="shared" si="0"/>
        <v>100</v>
      </c>
      <c r="J20" s="81">
        <f>AVERAGE(I20:I25)</f>
        <v>96.399999999999991</v>
      </c>
      <c r="K20" s="51"/>
      <c r="L20" s="25" t="s">
        <v>108</v>
      </c>
      <c r="M20" s="82"/>
      <c r="N20" s="96"/>
      <c r="O20" s="88"/>
      <c r="P20" s="88"/>
    </row>
    <row r="21" spans="1:16" ht="39.75" customHeight="1" x14ac:dyDescent="0.25">
      <c r="A21" s="86"/>
      <c r="B21" s="86"/>
      <c r="C21" s="86"/>
      <c r="D21" s="35" t="s">
        <v>17</v>
      </c>
      <c r="E21" s="38" t="s">
        <v>20</v>
      </c>
      <c r="F21" s="35" t="s">
        <v>19</v>
      </c>
      <c r="G21" s="24">
        <v>0</v>
      </c>
      <c r="H21" s="54">
        <v>10</v>
      </c>
      <c r="I21" s="51">
        <f>IF(H21=0,100,IF(H21=10,90,IF(H21=25,75,IF(H21=45,55,IF(H21=70,30,IF(H21&gt;100,0,0))))))</f>
        <v>90</v>
      </c>
      <c r="J21" s="96"/>
      <c r="K21" s="53" t="s">
        <v>206</v>
      </c>
      <c r="L21" s="25" t="s">
        <v>109</v>
      </c>
      <c r="M21" s="82"/>
      <c r="N21" s="96"/>
      <c r="O21" s="88"/>
      <c r="P21" s="88"/>
    </row>
    <row r="22" spans="1:16" ht="48" x14ac:dyDescent="0.25">
      <c r="A22" s="86"/>
      <c r="B22" s="86"/>
      <c r="C22" s="86"/>
      <c r="D22" s="35" t="s">
        <v>17</v>
      </c>
      <c r="E22" s="38" t="s">
        <v>21</v>
      </c>
      <c r="F22" s="35" t="s">
        <v>19</v>
      </c>
      <c r="G22" s="24">
        <v>100</v>
      </c>
      <c r="H22" s="54">
        <v>100</v>
      </c>
      <c r="I22" s="51">
        <f t="shared" ref="I22:I27" si="1">H22/G22*100</f>
        <v>100</v>
      </c>
      <c r="J22" s="96"/>
      <c r="K22" s="51"/>
      <c r="L22" s="29" t="s">
        <v>124</v>
      </c>
      <c r="M22" s="82"/>
      <c r="N22" s="96"/>
      <c r="O22" s="88"/>
      <c r="P22" s="88"/>
    </row>
    <row r="23" spans="1:16" ht="24" x14ac:dyDescent="0.25">
      <c r="A23" s="86"/>
      <c r="B23" s="86"/>
      <c r="C23" s="86"/>
      <c r="D23" s="35" t="s">
        <v>17</v>
      </c>
      <c r="E23" s="38" t="s">
        <v>22</v>
      </c>
      <c r="F23" s="35" t="s">
        <v>19</v>
      </c>
      <c r="G23" s="24">
        <v>100</v>
      </c>
      <c r="H23" s="54">
        <v>98.4</v>
      </c>
      <c r="I23" s="51">
        <f t="shared" si="1"/>
        <v>98.4</v>
      </c>
      <c r="J23" s="96"/>
      <c r="K23" s="53"/>
      <c r="L23" s="25" t="s">
        <v>109</v>
      </c>
      <c r="M23" s="82"/>
      <c r="N23" s="96"/>
      <c r="O23" s="88"/>
      <c r="P23" s="88"/>
    </row>
    <row r="24" spans="1:16" ht="51.75" customHeight="1" x14ac:dyDescent="0.25">
      <c r="A24" s="86"/>
      <c r="B24" s="86"/>
      <c r="C24" s="86"/>
      <c r="D24" s="35" t="s">
        <v>17</v>
      </c>
      <c r="E24" s="38" t="s">
        <v>23</v>
      </c>
      <c r="F24" s="35" t="s">
        <v>19</v>
      </c>
      <c r="G24" s="24">
        <v>100</v>
      </c>
      <c r="H24" s="54">
        <v>100</v>
      </c>
      <c r="I24" s="51">
        <f t="shared" si="1"/>
        <v>100</v>
      </c>
      <c r="J24" s="96"/>
      <c r="K24" s="51"/>
      <c r="L24" s="25" t="s">
        <v>109</v>
      </c>
      <c r="M24" s="82"/>
      <c r="N24" s="96"/>
      <c r="O24" s="88"/>
      <c r="P24" s="88"/>
    </row>
    <row r="25" spans="1:16" ht="192" customHeight="1" x14ac:dyDescent="0.25">
      <c r="A25" s="86"/>
      <c r="B25" s="86"/>
      <c r="C25" s="86"/>
      <c r="D25" s="35" t="s">
        <v>17</v>
      </c>
      <c r="E25" s="38" t="s">
        <v>44</v>
      </c>
      <c r="F25" s="35" t="s">
        <v>19</v>
      </c>
      <c r="G25" s="24">
        <v>100</v>
      </c>
      <c r="H25" s="54">
        <v>90</v>
      </c>
      <c r="I25" s="51">
        <f t="shared" si="1"/>
        <v>90</v>
      </c>
      <c r="J25" s="97"/>
      <c r="K25" s="53" t="s">
        <v>154</v>
      </c>
      <c r="L25" s="25" t="s">
        <v>109</v>
      </c>
      <c r="M25" s="78"/>
      <c r="N25" s="97"/>
      <c r="O25" s="88"/>
      <c r="P25" s="88"/>
    </row>
    <row r="26" spans="1:16" ht="24" x14ac:dyDescent="0.25">
      <c r="A26" s="86" t="s">
        <v>187</v>
      </c>
      <c r="B26" s="86" t="s">
        <v>42</v>
      </c>
      <c r="C26" s="86" t="s">
        <v>13</v>
      </c>
      <c r="D26" s="35" t="s">
        <v>14</v>
      </c>
      <c r="E26" s="38" t="s">
        <v>15</v>
      </c>
      <c r="F26" s="35" t="s">
        <v>43</v>
      </c>
      <c r="G26" s="15">
        <v>153</v>
      </c>
      <c r="H26" s="48">
        <v>150</v>
      </c>
      <c r="I26" s="33">
        <f t="shared" si="1"/>
        <v>98.039215686274503</v>
      </c>
      <c r="J26" s="33">
        <f>I26</f>
        <v>98.039215686274503</v>
      </c>
      <c r="K26" s="33"/>
      <c r="L26" s="77" t="s">
        <v>125</v>
      </c>
      <c r="M26" s="77"/>
      <c r="N26" s="89">
        <f>AVERAGE(J26:J32)</f>
        <v>98.60294117647058</v>
      </c>
      <c r="O26" s="88">
        <v>5</v>
      </c>
      <c r="P26" s="88" t="s">
        <v>63</v>
      </c>
    </row>
    <row r="27" spans="1:16" ht="40.5" customHeight="1" x14ac:dyDescent="0.25">
      <c r="A27" s="86"/>
      <c r="B27" s="86"/>
      <c r="C27" s="86"/>
      <c r="D27" s="35" t="s">
        <v>17</v>
      </c>
      <c r="E27" s="38" t="s">
        <v>18</v>
      </c>
      <c r="F27" s="35" t="s">
        <v>19</v>
      </c>
      <c r="G27" s="35">
        <v>100</v>
      </c>
      <c r="H27" s="48">
        <v>100</v>
      </c>
      <c r="I27" s="33">
        <f t="shared" si="1"/>
        <v>100</v>
      </c>
      <c r="J27" s="77">
        <f>AVERAGE(I27:I32)</f>
        <v>99.166666666666671</v>
      </c>
      <c r="K27" s="33"/>
      <c r="L27" s="79"/>
      <c r="M27" s="82"/>
      <c r="N27" s="89"/>
      <c r="O27" s="88"/>
      <c r="P27" s="88"/>
    </row>
    <row r="28" spans="1:16" ht="24" x14ac:dyDescent="0.25">
      <c r="A28" s="86"/>
      <c r="B28" s="86"/>
      <c r="C28" s="86"/>
      <c r="D28" s="35" t="s">
        <v>17</v>
      </c>
      <c r="E28" s="38" t="s">
        <v>20</v>
      </c>
      <c r="F28" s="35" t="s">
        <v>19</v>
      </c>
      <c r="G28" s="35">
        <v>0</v>
      </c>
      <c r="H28" s="48">
        <v>0</v>
      </c>
      <c r="I28" s="33">
        <f>IF(H28=0,100,IF(H28=10,90,IF(H28=25,75,IF(H28=45,55,IF(H28=70,30,IF(H28&gt;100,0,0))))))</f>
        <v>100</v>
      </c>
      <c r="J28" s="79"/>
      <c r="K28" s="33"/>
      <c r="L28" s="79"/>
      <c r="M28" s="82"/>
      <c r="N28" s="89"/>
      <c r="O28" s="88"/>
      <c r="P28" s="88"/>
    </row>
    <row r="29" spans="1:16" ht="24" x14ac:dyDescent="0.25">
      <c r="A29" s="86"/>
      <c r="B29" s="86"/>
      <c r="C29" s="86"/>
      <c r="D29" s="35" t="s">
        <v>17</v>
      </c>
      <c r="E29" s="38" t="s">
        <v>21</v>
      </c>
      <c r="F29" s="35" t="s">
        <v>19</v>
      </c>
      <c r="G29" s="35">
        <v>100</v>
      </c>
      <c r="H29" s="48">
        <v>100</v>
      </c>
      <c r="I29" s="33">
        <f t="shared" ref="I29:I32" si="2">H29/G29*100</f>
        <v>100</v>
      </c>
      <c r="J29" s="79"/>
      <c r="K29" s="33"/>
      <c r="L29" s="79"/>
      <c r="M29" s="82"/>
      <c r="N29" s="89"/>
      <c r="O29" s="88"/>
      <c r="P29" s="88"/>
    </row>
    <row r="30" spans="1:16" ht="30" customHeight="1" x14ac:dyDescent="0.25">
      <c r="A30" s="86"/>
      <c r="B30" s="86"/>
      <c r="C30" s="86"/>
      <c r="D30" s="35" t="s">
        <v>17</v>
      </c>
      <c r="E30" s="38" t="s">
        <v>22</v>
      </c>
      <c r="F30" s="35" t="s">
        <v>19</v>
      </c>
      <c r="G30" s="35">
        <v>100</v>
      </c>
      <c r="H30" s="48">
        <v>95</v>
      </c>
      <c r="I30" s="33">
        <f t="shared" si="2"/>
        <v>95</v>
      </c>
      <c r="J30" s="79"/>
      <c r="K30" s="73" t="s">
        <v>230</v>
      </c>
      <c r="L30" s="79"/>
      <c r="M30" s="82"/>
      <c r="N30" s="89"/>
      <c r="O30" s="88"/>
      <c r="P30" s="88"/>
    </row>
    <row r="31" spans="1:16" ht="48" x14ac:dyDescent="0.25">
      <c r="A31" s="86"/>
      <c r="B31" s="86"/>
      <c r="C31" s="86"/>
      <c r="D31" s="35" t="s">
        <v>17</v>
      </c>
      <c r="E31" s="38" t="s">
        <v>23</v>
      </c>
      <c r="F31" s="35" t="s">
        <v>19</v>
      </c>
      <c r="G31" s="35">
        <v>100</v>
      </c>
      <c r="H31" s="48">
        <v>100</v>
      </c>
      <c r="I31" s="33">
        <f t="shared" si="2"/>
        <v>100</v>
      </c>
      <c r="J31" s="79"/>
      <c r="K31" s="33"/>
      <c r="L31" s="79"/>
      <c r="M31" s="82"/>
      <c r="N31" s="89"/>
      <c r="O31" s="88"/>
      <c r="P31" s="88"/>
    </row>
    <row r="32" spans="1:16" ht="192" customHeight="1" x14ac:dyDescent="0.25">
      <c r="A32" s="86"/>
      <c r="B32" s="86"/>
      <c r="C32" s="86"/>
      <c r="D32" s="35" t="s">
        <v>17</v>
      </c>
      <c r="E32" s="38" t="s">
        <v>44</v>
      </c>
      <c r="F32" s="35" t="s">
        <v>19</v>
      </c>
      <c r="G32" s="35">
        <v>100</v>
      </c>
      <c r="H32" s="48">
        <v>100</v>
      </c>
      <c r="I32" s="33">
        <f t="shared" si="2"/>
        <v>100</v>
      </c>
      <c r="J32" s="80"/>
      <c r="K32" s="33"/>
      <c r="L32" s="80"/>
      <c r="M32" s="78"/>
      <c r="N32" s="89"/>
      <c r="O32" s="88"/>
      <c r="P32" s="88"/>
    </row>
    <row r="33" spans="1:16" ht="36" customHeight="1" x14ac:dyDescent="0.25">
      <c r="A33" s="86" t="s">
        <v>188</v>
      </c>
      <c r="B33" s="86" t="s">
        <v>42</v>
      </c>
      <c r="C33" s="86" t="s">
        <v>13</v>
      </c>
      <c r="D33" s="35" t="s">
        <v>14</v>
      </c>
      <c r="E33" s="38" t="s">
        <v>15</v>
      </c>
      <c r="F33" s="35" t="s">
        <v>43</v>
      </c>
      <c r="G33" s="14">
        <v>390</v>
      </c>
      <c r="H33" s="48">
        <v>385</v>
      </c>
      <c r="I33" s="33">
        <f t="shared" ref="I33:I76" si="3">H33/G33*100</f>
        <v>98.71794871794873</v>
      </c>
      <c r="J33" s="33">
        <f>I33</f>
        <v>98.71794871794873</v>
      </c>
      <c r="K33" s="51"/>
      <c r="L33" s="77" t="s">
        <v>125</v>
      </c>
      <c r="M33" s="77"/>
      <c r="N33" s="77">
        <f>AVERAGE(J33:J39)</f>
        <v>98.163974358974372</v>
      </c>
      <c r="O33" s="111">
        <v>5</v>
      </c>
      <c r="P33" s="111" t="s">
        <v>63</v>
      </c>
    </row>
    <row r="34" spans="1:16" ht="40.5" customHeight="1" x14ac:dyDescent="0.25">
      <c r="A34" s="86"/>
      <c r="B34" s="86"/>
      <c r="C34" s="86"/>
      <c r="D34" s="35" t="s">
        <v>17</v>
      </c>
      <c r="E34" s="38" t="s">
        <v>18</v>
      </c>
      <c r="F34" s="35" t="s">
        <v>19</v>
      </c>
      <c r="G34" s="24">
        <v>100</v>
      </c>
      <c r="H34" s="48">
        <v>100</v>
      </c>
      <c r="I34" s="33">
        <f t="shared" si="3"/>
        <v>100</v>
      </c>
      <c r="J34" s="77">
        <f>AVERAGE(I34:I39)</f>
        <v>97.61</v>
      </c>
      <c r="K34" s="51"/>
      <c r="L34" s="79"/>
      <c r="M34" s="79"/>
      <c r="N34" s="79"/>
      <c r="O34" s="112"/>
      <c r="P34" s="112"/>
    </row>
    <row r="35" spans="1:16" ht="24" x14ac:dyDescent="0.25">
      <c r="A35" s="86"/>
      <c r="B35" s="86"/>
      <c r="C35" s="86"/>
      <c r="D35" s="35" t="s">
        <v>17</v>
      </c>
      <c r="E35" s="38" t="s">
        <v>20</v>
      </c>
      <c r="F35" s="24" t="s">
        <v>19</v>
      </c>
      <c r="G35" s="24">
        <v>0</v>
      </c>
      <c r="H35" s="48">
        <v>0</v>
      </c>
      <c r="I35" s="33">
        <f>IF(H35=0,100,IF(H35=10,90,IF(H35=25,75,IF(H35=45,55,IF(H35=70,30,IF(H35&gt;100,0,0))))))</f>
        <v>100</v>
      </c>
      <c r="J35" s="79"/>
      <c r="K35" s="51"/>
      <c r="L35" s="79"/>
      <c r="M35" s="79"/>
      <c r="N35" s="79"/>
      <c r="O35" s="112"/>
      <c r="P35" s="112"/>
    </row>
    <row r="36" spans="1:16" ht="24" x14ac:dyDescent="0.25">
      <c r="A36" s="86"/>
      <c r="B36" s="86"/>
      <c r="C36" s="86"/>
      <c r="D36" s="35" t="s">
        <v>17</v>
      </c>
      <c r="E36" s="38" t="s">
        <v>21</v>
      </c>
      <c r="F36" s="24" t="s">
        <v>19</v>
      </c>
      <c r="G36" s="24">
        <v>100</v>
      </c>
      <c r="H36" s="48">
        <v>100</v>
      </c>
      <c r="I36" s="33">
        <f t="shared" ref="I36:I41" si="4">H36/G36*100</f>
        <v>100</v>
      </c>
      <c r="J36" s="79"/>
      <c r="K36" s="51"/>
      <c r="L36" s="79"/>
      <c r="M36" s="79"/>
      <c r="N36" s="79"/>
      <c r="O36" s="112"/>
      <c r="P36" s="112"/>
    </row>
    <row r="37" spans="1:16" ht="24" x14ac:dyDescent="0.25">
      <c r="A37" s="86"/>
      <c r="B37" s="86"/>
      <c r="C37" s="86"/>
      <c r="D37" s="35" t="s">
        <v>17</v>
      </c>
      <c r="E37" s="38" t="s">
        <v>22</v>
      </c>
      <c r="F37" s="24" t="s">
        <v>19</v>
      </c>
      <c r="G37" s="24">
        <v>100</v>
      </c>
      <c r="H37" s="48">
        <v>95.66</v>
      </c>
      <c r="I37" s="33">
        <f t="shared" si="4"/>
        <v>95.66</v>
      </c>
      <c r="J37" s="79"/>
      <c r="K37" s="51"/>
      <c r="L37" s="79"/>
      <c r="M37" s="79"/>
      <c r="N37" s="79"/>
      <c r="O37" s="112"/>
      <c r="P37" s="112"/>
    </row>
    <row r="38" spans="1:16" ht="57.75" customHeight="1" x14ac:dyDescent="0.25">
      <c r="A38" s="86"/>
      <c r="B38" s="86"/>
      <c r="C38" s="86"/>
      <c r="D38" s="35" t="s">
        <v>17</v>
      </c>
      <c r="E38" s="38" t="s">
        <v>23</v>
      </c>
      <c r="F38" s="24" t="s">
        <v>19</v>
      </c>
      <c r="G38" s="24">
        <v>100</v>
      </c>
      <c r="H38" s="48">
        <v>100</v>
      </c>
      <c r="I38" s="33">
        <f t="shared" si="4"/>
        <v>100</v>
      </c>
      <c r="J38" s="79"/>
      <c r="K38" s="51"/>
      <c r="L38" s="79"/>
      <c r="M38" s="79"/>
      <c r="N38" s="79"/>
      <c r="O38" s="112"/>
      <c r="P38" s="112"/>
    </row>
    <row r="39" spans="1:16" ht="192" customHeight="1" x14ac:dyDescent="0.25">
      <c r="A39" s="86"/>
      <c r="B39" s="86"/>
      <c r="C39" s="86"/>
      <c r="D39" s="35" t="s">
        <v>17</v>
      </c>
      <c r="E39" s="38" t="s">
        <v>44</v>
      </c>
      <c r="F39" s="24" t="s">
        <v>19</v>
      </c>
      <c r="G39" s="24">
        <v>100</v>
      </c>
      <c r="H39" s="48">
        <v>90</v>
      </c>
      <c r="I39" s="33">
        <f t="shared" si="4"/>
        <v>90</v>
      </c>
      <c r="J39" s="80"/>
      <c r="K39" s="33" t="s">
        <v>221</v>
      </c>
      <c r="L39" s="80"/>
      <c r="M39" s="80"/>
      <c r="N39" s="80"/>
      <c r="O39" s="113"/>
      <c r="P39" s="113"/>
    </row>
    <row r="40" spans="1:16" ht="24" x14ac:dyDescent="0.25">
      <c r="A40" s="86" t="s">
        <v>46</v>
      </c>
      <c r="B40" s="86" t="s">
        <v>42</v>
      </c>
      <c r="C40" s="86" t="s">
        <v>13</v>
      </c>
      <c r="D40" s="35" t="s">
        <v>14</v>
      </c>
      <c r="E40" s="38" t="s">
        <v>15</v>
      </c>
      <c r="F40" s="24" t="s">
        <v>43</v>
      </c>
      <c r="G40" s="14">
        <v>75</v>
      </c>
      <c r="H40" s="48">
        <v>77</v>
      </c>
      <c r="I40" s="33">
        <f t="shared" si="4"/>
        <v>102.66666666666666</v>
      </c>
      <c r="J40" s="33">
        <f>I40</f>
        <v>102.66666666666666</v>
      </c>
      <c r="K40" s="33"/>
      <c r="L40" s="29" t="s">
        <v>222</v>
      </c>
      <c r="M40" s="83"/>
      <c r="N40" s="89">
        <f>AVERAGE(J40:J46)</f>
        <v>100.30833333333334</v>
      </c>
      <c r="O40" s="88">
        <v>5</v>
      </c>
      <c r="P40" s="88" t="s">
        <v>63</v>
      </c>
    </row>
    <row r="41" spans="1:16" ht="39" customHeight="1" x14ac:dyDescent="0.25">
      <c r="A41" s="86"/>
      <c r="B41" s="86"/>
      <c r="C41" s="86"/>
      <c r="D41" s="35" t="s">
        <v>17</v>
      </c>
      <c r="E41" s="38" t="s">
        <v>18</v>
      </c>
      <c r="F41" s="24" t="s">
        <v>19</v>
      </c>
      <c r="G41" s="24">
        <v>100</v>
      </c>
      <c r="H41" s="48">
        <v>100</v>
      </c>
      <c r="I41" s="33">
        <f t="shared" si="4"/>
        <v>100</v>
      </c>
      <c r="J41" s="77">
        <f>AVERAGE(I41:I46)</f>
        <v>97.95</v>
      </c>
      <c r="K41" s="33"/>
      <c r="L41" s="29" t="s">
        <v>119</v>
      </c>
      <c r="M41" s="84"/>
      <c r="N41" s="89"/>
      <c r="O41" s="88"/>
      <c r="P41" s="88"/>
    </row>
    <row r="42" spans="1:16" ht="51" customHeight="1" x14ac:dyDescent="0.25">
      <c r="A42" s="86"/>
      <c r="B42" s="86"/>
      <c r="C42" s="86"/>
      <c r="D42" s="35" t="s">
        <v>17</v>
      </c>
      <c r="E42" s="38" t="s">
        <v>20</v>
      </c>
      <c r="F42" s="24" t="s">
        <v>19</v>
      </c>
      <c r="G42" s="24">
        <v>0</v>
      </c>
      <c r="H42" s="48">
        <v>10</v>
      </c>
      <c r="I42" s="33">
        <f>IF(H42=0,100,IF(H42=10,90,IF(H42=25,75,IF(H42=45,55,IF(H42=70,30,IF(H42&gt;100,0,0))))))</f>
        <v>90</v>
      </c>
      <c r="J42" s="79"/>
      <c r="K42" s="53" t="s">
        <v>174</v>
      </c>
      <c r="L42" s="29"/>
      <c r="M42" s="84"/>
      <c r="N42" s="89"/>
      <c r="O42" s="88"/>
      <c r="P42" s="88"/>
    </row>
    <row r="43" spans="1:16" ht="24" x14ac:dyDescent="0.25">
      <c r="A43" s="86"/>
      <c r="B43" s="86"/>
      <c r="C43" s="86"/>
      <c r="D43" s="35" t="s">
        <v>17</v>
      </c>
      <c r="E43" s="38" t="s">
        <v>21</v>
      </c>
      <c r="F43" s="24" t="s">
        <v>19</v>
      </c>
      <c r="G43" s="24">
        <v>100</v>
      </c>
      <c r="H43" s="48">
        <v>100</v>
      </c>
      <c r="I43" s="33">
        <f t="shared" ref="I43:I46" si="5">H43/G43*100</f>
        <v>100</v>
      </c>
      <c r="J43" s="79"/>
      <c r="K43" s="33"/>
      <c r="L43" s="29" t="s">
        <v>223</v>
      </c>
      <c r="M43" s="84"/>
      <c r="N43" s="89"/>
      <c r="O43" s="88"/>
      <c r="P43" s="88"/>
    </row>
    <row r="44" spans="1:16" ht="85.5" customHeight="1" x14ac:dyDescent="0.25">
      <c r="A44" s="86"/>
      <c r="B44" s="86"/>
      <c r="C44" s="86"/>
      <c r="D44" s="35" t="s">
        <v>17</v>
      </c>
      <c r="E44" s="38" t="s">
        <v>22</v>
      </c>
      <c r="F44" s="24" t="s">
        <v>19</v>
      </c>
      <c r="G44" s="24">
        <v>100</v>
      </c>
      <c r="H44" s="48">
        <v>97.7</v>
      </c>
      <c r="I44" s="33">
        <f t="shared" si="5"/>
        <v>97.7</v>
      </c>
      <c r="J44" s="79"/>
      <c r="K44" s="53"/>
      <c r="L44" s="29" t="s">
        <v>224</v>
      </c>
      <c r="M44" s="84"/>
      <c r="N44" s="89"/>
      <c r="O44" s="88"/>
      <c r="P44" s="88"/>
    </row>
    <row r="45" spans="1:16" ht="128.25" customHeight="1" x14ac:dyDescent="0.25">
      <c r="A45" s="86"/>
      <c r="B45" s="86"/>
      <c r="C45" s="86"/>
      <c r="D45" s="35" t="s">
        <v>17</v>
      </c>
      <c r="E45" s="38" t="s">
        <v>23</v>
      </c>
      <c r="F45" s="24" t="s">
        <v>19</v>
      </c>
      <c r="G45" s="24">
        <v>100</v>
      </c>
      <c r="H45" s="48">
        <v>100</v>
      </c>
      <c r="I45" s="33">
        <f t="shared" si="5"/>
        <v>100</v>
      </c>
      <c r="J45" s="79"/>
      <c r="K45" s="33"/>
      <c r="L45" s="29" t="s">
        <v>225</v>
      </c>
      <c r="M45" s="85"/>
      <c r="N45" s="89"/>
      <c r="O45" s="88"/>
      <c r="P45" s="88"/>
    </row>
    <row r="46" spans="1:16" ht="150" customHeight="1" x14ac:dyDescent="0.25">
      <c r="A46" s="86"/>
      <c r="B46" s="86"/>
      <c r="C46" s="86"/>
      <c r="D46" s="35" t="s">
        <v>17</v>
      </c>
      <c r="E46" s="38" t="s">
        <v>44</v>
      </c>
      <c r="F46" s="24" t="s">
        <v>19</v>
      </c>
      <c r="G46" s="24">
        <v>100</v>
      </c>
      <c r="H46" s="48">
        <v>100</v>
      </c>
      <c r="I46" s="33">
        <f t="shared" si="5"/>
        <v>100</v>
      </c>
      <c r="J46" s="80"/>
      <c r="K46" s="33"/>
      <c r="L46" s="29"/>
      <c r="M46" s="33"/>
      <c r="N46" s="89"/>
      <c r="O46" s="88"/>
      <c r="P46" s="88"/>
    </row>
    <row r="47" spans="1:16" ht="24" x14ac:dyDescent="0.25">
      <c r="A47" s="86" t="s">
        <v>110</v>
      </c>
      <c r="B47" s="86" t="s">
        <v>42</v>
      </c>
      <c r="C47" s="86" t="s">
        <v>13</v>
      </c>
      <c r="D47" s="35" t="s">
        <v>14</v>
      </c>
      <c r="E47" s="38" t="s">
        <v>15</v>
      </c>
      <c r="F47" s="24" t="s">
        <v>43</v>
      </c>
      <c r="G47" s="14">
        <v>385</v>
      </c>
      <c r="H47" s="48">
        <v>378</v>
      </c>
      <c r="I47" s="33">
        <f t="shared" si="3"/>
        <v>98.181818181818187</v>
      </c>
      <c r="J47" s="33">
        <f>I47</f>
        <v>98.181818181818187</v>
      </c>
      <c r="K47" s="33"/>
      <c r="L47" s="77" t="s">
        <v>155</v>
      </c>
      <c r="M47" s="77"/>
      <c r="N47" s="89">
        <f>AVERAGE(J47:J53)</f>
        <v>98.930075757575764</v>
      </c>
      <c r="O47" s="88">
        <v>5</v>
      </c>
      <c r="P47" s="88" t="s">
        <v>63</v>
      </c>
    </row>
    <row r="48" spans="1:16" ht="36" x14ac:dyDescent="0.25">
      <c r="A48" s="86"/>
      <c r="B48" s="86"/>
      <c r="C48" s="86"/>
      <c r="D48" s="35" t="s">
        <v>17</v>
      </c>
      <c r="E48" s="38" t="s">
        <v>18</v>
      </c>
      <c r="F48" s="24" t="s">
        <v>19</v>
      </c>
      <c r="G48" s="24">
        <v>100</v>
      </c>
      <c r="H48" s="48">
        <v>100</v>
      </c>
      <c r="I48" s="33">
        <f t="shared" si="3"/>
        <v>100</v>
      </c>
      <c r="J48" s="77">
        <f>AVERAGE(I48:I53)</f>
        <v>99.678333333333327</v>
      </c>
      <c r="K48" s="33"/>
      <c r="L48" s="79"/>
      <c r="M48" s="82"/>
      <c r="N48" s="89"/>
      <c r="O48" s="88"/>
      <c r="P48" s="88"/>
    </row>
    <row r="49" spans="1:16" ht="24" x14ac:dyDescent="0.25">
      <c r="A49" s="86"/>
      <c r="B49" s="86"/>
      <c r="C49" s="86"/>
      <c r="D49" s="35" t="s">
        <v>17</v>
      </c>
      <c r="E49" s="38" t="s">
        <v>20</v>
      </c>
      <c r="F49" s="24" t="s">
        <v>19</v>
      </c>
      <c r="G49" s="24">
        <v>0</v>
      </c>
      <c r="H49" s="48">
        <v>0</v>
      </c>
      <c r="I49" s="33">
        <f>IF(H49=0,100,IF(H49=10,90,IF(H49=25,75,IF(H49=45,55,IF(H49=70,30,IF(H49&gt;100,0,0))))))</f>
        <v>100</v>
      </c>
      <c r="J49" s="79"/>
      <c r="K49" s="33"/>
      <c r="L49" s="79"/>
      <c r="M49" s="82"/>
      <c r="N49" s="89"/>
      <c r="O49" s="88"/>
      <c r="P49" s="88"/>
    </row>
    <row r="50" spans="1:16" ht="24" x14ac:dyDescent="0.25">
      <c r="A50" s="86"/>
      <c r="B50" s="86"/>
      <c r="C50" s="86"/>
      <c r="D50" s="35" t="s">
        <v>17</v>
      </c>
      <c r="E50" s="38" t="s">
        <v>21</v>
      </c>
      <c r="F50" s="24" t="s">
        <v>19</v>
      </c>
      <c r="G50" s="24">
        <v>100</v>
      </c>
      <c r="H50" s="48">
        <v>100</v>
      </c>
      <c r="I50" s="33">
        <f t="shared" ref="I50:I55" si="6">H50/G50*100</f>
        <v>100</v>
      </c>
      <c r="J50" s="79"/>
      <c r="K50" s="33"/>
      <c r="L50" s="79"/>
      <c r="M50" s="82"/>
      <c r="N50" s="89"/>
      <c r="O50" s="88"/>
      <c r="P50" s="88"/>
    </row>
    <row r="51" spans="1:16" ht="24" x14ac:dyDescent="0.25">
      <c r="A51" s="86"/>
      <c r="B51" s="86"/>
      <c r="C51" s="86"/>
      <c r="D51" s="35" t="s">
        <v>17</v>
      </c>
      <c r="E51" s="38" t="s">
        <v>22</v>
      </c>
      <c r="F51" s="24" t="s">
        <v>19</v>
      </c>
      <c r="G51" s="24">
        <v>100</v>
      </c>
      <c r="H51" s="48">
        <v>98.07</v>
      </c>
      <c r="I51" s="33">
        <f t="shared" si="6"/>
        <v>98.07</v>
      </c>
      <c r="J51" s="79"/>
      <c r="K51" s="33"/>
      <c r="L51" s="79"/>
      <c r="M51" s="82"/>
      <c r="N51" s="89"/>
      <c r="O51" s="88"/>
      <c r="P51" s="88"/>
    </row>
    <row r="52" spans="1:16" ht="48" x14ac:dyDescent="0.25">
      <c r="A52" s="86"/>
      <c r="B52" s="86"/>
      <c r="C52" s="86"/>
      <c r="D52" s="35" t="s">
        <v>17</v>
      </c>
      <c r="E52" s="38" t="s">
        <v>23</v>
      </c>
      <c r="F52" s="24" t="s">
        <v>19</v>
      </c>
      <c r="G52" s="24">
        <v>100</v>
      </c>
      <c r="H52" s="48">
        <v>100</v>
      </c>
      <c r="I52" s="33">
        <f t="shared" si="6"/>
        <v>100</v>
      </c>
      <c r="J52" s="79"/>
      <c r="K52" s="33"/>
      <c r="L52" s="79"/>
      <c r="M52" s="82"/>
      <c r="N52" s="89"/>
      <c r="O52" s="88"/>
      <c r="P52" s="88"/>
    </row>
    <row r="53" spans="1:16" ht="196.5" customHeight="1" x14ac:dyDescent="0.25">
      <c r="A53" s="86"/>
      <c r="B53" s="86"/>
      <c r="C53" s="86"/>
      <c r="D53" s="35" t="s">
        <v>17</v>
      </c>
      <c r="E53" s="38" t="s">
        <v>44</v>
      </c>
      <c r="F53" s="24" t="s">
        <v>19</v>
      </c>
      <c r="G53" s="24">
        <v>100</v>
      </c>
      <c r="H53" s="48">
        <v>100</v>
      </c>
      <c r="I53" s="33">
        <f t="shared" si="6"/>
        <v>100</v>
      </c>
      <c r="J53" s="80"/>
      <c r="K53" s="33"/>
      <c r="L53" s="80"/>
      <c r="M53" s="78"/>
      <c r="N53" s="89"/>
      <c r="O53" s="88"/>
      <c r="P53" s="88"/>
    </row>
    <row r="54" spans="1:16" ht="24" x14ac:dyDescent="0.25">
      <c r="A54" s="86" t="s">
        <v>47</v>
      </c>
      <c r="B54" s="86" t="s">
        <v>42</v>
      </c>
      <c r="C54" s="86" t="s">
        <v>13</v>
      </c>
      <c r="D54" s="35" t="s">
        <v>14</v>
      </c>
      <c r="E54" s="38" t="s">
        <v>15</v>
      </c>
      <c r="F54" s="24" t="s">
        <v>43</v>
      </c>
      <c r="G54" s="14">
        <v>44</v>
      </c>
      <c r="H54" s="48">
        <v>46</v>
      </c>
      <c r="I54" s="33">
        <f t="shared" si="6"/>
        <v>104.54545454545455</v>
      </c>
      <c r="J54" s="33">
        <f>I54</f>
        <v>104.54545454545455</v>
      </c>
      <c r="K54" s="51"/>
      <c r="L54" s="29" t="s">
        <v>120</v>
      </c>
      <c r="M54" s="83"/>
      <c r="N54" s="89">
        <f>AVERAGE(J54:J60)</f>
        <v>101.16522727272728</v>
      </c>
      <c r="O54" s="88">
        <v>5</v>
      </c>
      <c r="P54" s="88" t="s">
        <v>63</v>
      </c>
    </row>
    <row r="55" spans="1:16" ht="42.75" customHeight="1" x14ac:dyDescent="0.25">
      <c r="A55" s="86"/>
      <c r="B55" s="86"/>
      <c r="C55" s="86"/>
      <c r="D55" s="35" t="s">
        <v>17</v>
      </c>
      <c r="E55" s="38" t="s">
        <v>18</v>
      </c>
      <c r="F55" s="24" t="s">
        <v>19</v>
      </c>
      <c r="G55" s="24">
        <v>100</v>
      </c>
      <c r="H55" s="48">
        <v>100</v>
      </c>
      <c r="I55" s="33">
        <f t="shared" si="6"/>
        <v>100</v>
      </c>
      <c r="J55" s="77">
        <f>AVERAGE(I55:I60)</f>
        <v>97.785000000000011</v>
      </c>
      <c r="K55" s="51"/>
      <c r="L55" s="29" t="s">
        <v>120</v>
      </c>
      <c r="M55" s="82"/>
      <c r="N55" s="89"/>
      <c r="O55" s="88"/>
      <c r="P55" s="88"/>
    </row>
    <row r="56" spans="1:16" ht="60" x14ac:dyDescent="0.25">
      <c r="A56" s="86"/>
      <c r="B56" s="86"/>
      <c r="C56" s="86"/>
      <c r="D56" s="35" t="s">
        <v>17</v>
      </c>
      <c r="E56" s="38" t="s">
        <v>20</v>
      </c>
      <c r="F56" s="24" t="s">
        <v>19</v>
      </c>
      <c r="G56" s="24">
        <v>0</v>
      </c>
      <c r="H56" s="48">
        <v>0</v>
      </c>
      <c r="I56" s="33">
        <f>IF(H56=0,100,IF(H56=10,90,IF(H56=25,75,IF(H56=45,55,IF(H56=70,30,IF(H56&gt;100,0,0))))))</f>
        <v>100</v>
      </c>
      <c r="J56" s="79"/>
      <c r="K56" s="51"/>
      <c r="L56" s="29" t="s">
        <v>121</v>
      </c>
      <c r="M56" s="82"/>
      <c r="N56" s="89"/>
      <c r="O56" s="88"/>
      <c r="P56" s="88"/>
    </row>
    <row r="57" spans="1:16" ht="24" x14ac:dyDescent="0.25">
      <c r="A57" s="86"/>
      <c r="B57" s="86"/>
      <c r="C57" s="86"/>
      <c r="D57" s="35" t="s">
        <v>17</v>
      </c>
      <c r="E57" s="38" t="s">
        <v>21</v>
      </c>
      <c r="F57" s="24" t="s">
        <v>19</v>
      </c>
      <c r="G57" s="24">
        <v>100</v>
      </c>
      <c r="H57" s="48">
        <v>100</v>
      </c>
      <c r="I57" s="33">
        <f t="shared" ref="I57:I62" si="7">H57/G57*100</f>
        <v>100</v>
      </c>
      <c r="J57" s="79"/>
      <c r="K57" s="51"/>
      <c r="L57" s="29" t="s">
        <v>122</v>
      </c>
      <c r="M57" s="82"/>
      <c r="N57" s="89"/>
      <c r="O57" s="88"/>
      <c r="P57" s="88"/>
    </row>
    <row r="58" spans="1:16" ht="60" x14ac:dyDescent="0.25">
      <c r="A58" s="86"/>
      <c r="B58" s="86"/>
      <c r="C58" s="86"/>
      <c r="D58" s="35" t="s">
        <v>17</v>
      </c>
      <c r="E58" s="38" t="s">
        <v>22</v>
      </c>
      <c r="F58" s="24" t="s">
        <v>19</v>
      </c>
      <c r="G58" s="24">
        <v>100</v>
      </c>
      <c r="H58" s="48">
        <v>96.71</v>
      </c>
      <c r="I58" s="33">
        <f t="shared" si="7"/>
        <v>96.71</v>
      </c>
      <c r="J58" s="79"/>
      <c r="K58" s="51"/>
      <c r="L58" s="29" t="s">
        <v>121</v>
      </c>
      <c r="M58" s="82"/>
      <c r="N58" s="89"/>
      <c r="O58" s="88"/>
      <c r="P58" s="88"/>
    </row>
    <row r="59" spans="1:16" ht="60" x14ac:dyDescent="0.25">
      <c r="A59" s="86"/>
      <c r="B59" s="86"/>
      <c r="C59" s="86"/>
      <c r="D59" s="35" t="s">
        <v>17</v>
      </c>
      <c r="E59" s="38" t="s">
        <v>23</v>
      </c>
      <c r="F59" s="24" t="s">
        <v>19</v>
      </c>
      <c r="G59" s="24">
        <v>100</v>
      </c>
      <c r="H59" s="48">
        <v>100</v>
      </c>
      <c r="I59" s="33">
        <f t="shared" si="7"/>
        <v>100</v>
      </c>
      <c r="J59" s="79"/>
      <c r="K59" s="51"/>
      <c r="L59" s="29" t="s">
        <v>121</v>
      </c>
      <c r="M59" s="82"/>
      <c r="N59" s="89"/>
      <c r="O59" s="88"/>
      <c r="P59" s="88"/>
    </row>
    <row r="60" spans="1:16" ht="192" customHeight="1" x14ac:dyDescent="0.25">
      <c r="A60" s="86"/>
      <c r="B60" s="86"/>
      <c r="C60" s="86"/>
      <c r="D60" s="35" t="s">
        <v>17</v>
      </c>
      <c r="E60" s="38" t="s">
        <v>44</v>
      </c>
      <c r="F60" s="24" t="s">
        <v>19</v>
      </c>
      <c r="G60" s="24">
        <v>100</v>
      </c>
      <c r="H60" s="48">
        <v>90</v>
      </c>
      <c r="I60" s="33">
        <f t="shared" si="7"/>
        <v>90</v>
      </c>
      <c r="J60" s="80"/>
      <c r="K60" s="53" t="s">
        <v>226</v>
      </c>
      <c r="L60" s="29" t="s">
        <v>121</v>
      </c>
      <c r="M60" s="78"/>
      <c r="N60" s="89"/>
      <c r="O60" s="88"/>
      <c r="P60" s="88"/>
    </row>
    <row r="61" spans="1:16" ht="24" x14ac:dyDescent="0.25">
      <c r="A61" s="86" t="s">
        <v>48</v>
      </c>
      <c r="B61" s="86" t="s">
        <v>42</v>
      </c>
      <c r="C61" s="86" t="s">
        <v>13</v>
      </c>
      <c r="D61" s="35" t="s">
        <v>14</v>
      </c>
      <c r="E61" s="38" t="s">
        <v>15</v>
      </c>
      <c r="F61" s="24" t="s">
        <v>43</v>
      </c>
      <c r="G61" s="14">
        <v>58</v>
      </c>
      <c r="H61" s="48">
        <v>56</v>
      </c>
      <c r="I61" s="27">
        <f t="shared" si="7"/>
        <v>96.551724137931032</v>
      </c>
      <c r="J61" s="27">
        <f>I61</f>
        <v>96.551724137931032</v>
      </c>
      <c r="K61" s="33"/>
      <c r="L61" s="77" t="s">
        <v>133</v>
      </c>
      <c r="M61" s="77"/>
      <c r="N61" s="89">
        <f>AVERAGE(J61:J67)</f>
        <v>97.229195402298856</v>
      </c>
      <c r="O61" s="88">
        <v>5</v>
      </c>
      <c r="P61" s="88" t="s">
        <v>63</v>
      </c>
    </row>
    <row r="62" spans="1:16" ht="38.25" customHeight="1" x14ac:dyDescent="0.25">
      <c r="A62" s="86"/>
      <c r="B62" s="86"/>
      <c r="C62" s="86"/>
      <c r="D62" s="35" t="s">
        <v>17</v>
      </c>
      <c r="E62" s="38" t="s">
        <v>18</v>
      </c>
      <c r="F62" s="24" t="s">
        <v>19</v>
      </c>
      <c r="G62" s="24">
        <v>100</v>
      </c>
      <c r="H62" s="48">
        <v>100</v>
      </c>
      <c r="I62" s="27">
        <f t="shared" si="7"/>
        <v>100</v>
      </c>
      <c r="J62" s="115">
        <f>AVERAGE(I62:I67)</f>
        <v>97.90666666666668</v>
      </c>
      <c r="K62" s="33"/>
      <c r="L62" s="79"/>
      <c r="M62" s="82"/>
      <c r="N62" s="89"/>
      <c r="O62" s="88"/>
      <c r="P62" s="88"/>
    </row>
    <row r="63" spans="1:16" ht="36.75" customHeight="1" x14ac:dyDescent="0.25">
      <c r="A63" s="86"/>
      <c r="B63" s="86"/>
      <c r="C63" s="86"/>
      <c r="D63" s="35" t="s">
        <v>17</v>
      </c>
      <c r="E63" s="38" t="s">
        <v>20</v>
      </c>
      <c r="F63" s="24" t="s">
        <v>19</v>
      </c>
      <c r="G63" s="24">
        <v>0</v>
      </c>
      <c r="H63" s="48">
        <v>10</v>
      </c>
      <c r="I63" s="27">
        <f>IF(H63=0,100,IF(H63=10,90,IF(H63=25,75,IF(H63=45,55,IF(H63=70,30,IF(H63&gt;100,0,0))))))</f>
        <v>90</v>
      </c>
      <c r="J63" s="116"/>
      <c r="K63" s="33" t="s">
        <v>132</v>
      </c>
      <c r="L63" s="79"/>
      <c r="M63" s="82"/>
      <c r="N63" s="89"/>
      <c r="O63" s="88"/>
      <c r="P63" s="88"/>
    </row>
    <row r="64" spans="1:16" ht="24" x14ac:dyDescent="0.25">
      <c r="A64" s="86"/>
      <c r="B64" s="86"/>
      <c r="C64" s="86"/>
      <c r="D64" s="35" t="s">
        <v>17</v>
      </c>
      <c r="E64" s="38" t="s">
        <v>21</v>
      </c>
      <c r="F64" s="24" t="s">
        <v>19</v>
      </c>
      <c r="G64" s="24">
        <v>100</v>
      </c>
      <c r="H64" s="48">
        <v>100</v>
      </c>
      <c r="I64" s="27">
        <f t="shared" ref="I64:I69" si="8">H64/G64*100</f>
        <v>100</v>
      </c>
      <c r="J64" s="116"/>
      <c r="K64" s="33"/>
      <c r="L64" s="79"/>
      <c r="M64" s="82"/>
      <c r="N64" s="89"/>
      <c r="O64" s="88"/>
      <c r="P64" s="88"/>
    </row>
    <row r="65" spans="1:16" ht="24" x14ac:dyDescent="0.25">
      <c r="A65" s="86"/>
      <c r="B65" s="86"/>
      <c r="C65" s="86"/>
      <c r="D65" s="35" t="s">
        <v>17</v>
      </c>
      <c r="E65" s="38" t="s">
        <v>22</v>
      </c>
      <c r="F65" s="24" t="s">
        <v>19</v>
      </c>
      <c r="G65" s="24">
        <v>100</v>
      </c>
      <c r="H65" s="48">
        <v>97.44</v>
      </c>
      <c r="I65" s="27">
        <f t="shared" si="8"/>
        <v>97.44</v>
      </c>
      <c r="J65" s="116"/>
      <c r="K65" s="33"/>
      <c r="L65" s="79"/>
      <c r="M65" s="82"/>
      <c r="N65" s="89"/>
      <c r="O65" s="88"/>
      <c r="P65" s="88"/>
    </row>
    <row r="66" spans="1:16" ht="48" x14ac:dyDescent="0.25">
      <c r="A66" s="86"/>
      <c r="B66" s="86"/>
      <c r="C66" s="86"/>
      <c r="D66" s="35" t="s">
        <v>17</v>
      </c>
      <c r="E66" s="38" t="s">
        <v>23</v>
      </c>
      <c r="F66" s="24" t="s">
        <v>19</v>
      </c>
      <c r="G66" s="24">
        <v>100</v>
      </c>
      <c r="H66" s="48">
        <v>100</v>
      </c>
      <c r="I66" s="27">
        <f t="shared" si="8"/>
        <v>100</v>
      </c>
      <c r="J66" s="116"/>
      <c r="K66" s="33"/>
      <c r="L66" s="79"/>
      <c r="M66" s="82"/>
      <c r="N66" s="89"/>
      <c r="O66" s="88"/>
      <c r="P66" s="88"/>
    </row>
    <row r="67" spans="1:16" ht="192" customHeight="1" x14ac:dyDescent="0.25">
      <c r="A67" s="86"/>
      <c r="B67" s="86"/>
      <c r="C67" s="86"/>
      <c r="D67" s="35" t="s">
        <v>17</v>
      </c>
      <c r="E67" s="38" t="s">
        <v>44</v>
      </c>
      <c r="F67" s="24" t="s">
        <v>19</v>
      </c>
      <c r="G67" s="24">
        <v>100</v>
      </c>
      <c r="H67" s="48">
        <v>100</v>
      </c>
      <c r="I67" s="27">
        <f t="shared" si="8"/>
        <v>100</v>
      </c>
      <c r="J67" s="117"/>
      <c r="K67" s="33"/>
      <c r="L67" s="80"/>
      <c r="M67" s="78"/>
      <c r="N67" s="89"/>
      <c r="O67" s="88"/>
      <c r="P67" s="88"/>
    </row>
    <row r="68" spans="1:16" ht="24" x14ac:dyDescent="0.25">
      <c r="A68" s="86" t="s">
        <v>49</v>
      </c>
      <c r="B68" s="86" t="s">
        <v>42</v>
      </c>
      <c r="C68" s="86" t="s">
        <v>13</v>
      </c>
      <c r="D68" s="35" t="s">
        <v>14</v>
      </c>
      <c r="E68" s="38" t="s">
        <v>15</v>
      </c>
      <c r="F68" s="24" t="s">
        <v>43</v>
      </c>
      <c r="G68" s="14">
        <v>38</v>
      </c>
      <c r="H68" s="48">
        <v>38</v>
      </c>
      <c r="I68" s="33">
        <f t="shared" si="8"/>
        <v>100</v>
      </c>
      <c r="J68" s="33">
        <f>I68</f>
        <v>100</v>
      </c>
      <c r="K68" s="17"/>
      <c r="L68" s="77" t="s">
        <v>134</v>
      </c>
      <c r="M68" s="77"/>
      <c r="N68" s="89">
        <f>AVERAGE(J68:J74)</f>
        <v>98.847499999999997</v>
      </c>
      <c r="O68" s="88">
        <v>5</v>
      </c>
      <c r="P68" s="88" t="s">
        <v>63</v>
      </c>
    </row>
    <row r="69" spans="1:16" ht="42" customHeight="1" x14ac:dyDescent="0.25">
      <c r="A69" s="86"/>
      <c r="B69" s="86"/>
      <c r="C69" s="86"/>
      <c r="D69" s="35" t="s">
        <v>17</v>
      </c>
      <c r="E69" s="38" t="s">
        <v>18</v>
      </c>
      <c r="F69" s="24" t="s">
        <v>19</v>
      </c>
      <c r="G69" s="24">
        <v>100</v>
      </c>
      <c r="H69" s="48">
        <v>100</v>
      </c>
      <c r="I69" s="33">
        <f t="shared" si="8"/>
        <v>100</v>
      </c>
      <c r="J69" s="77">
        <f>AVERAGE(I69:I74)</f>
        <v>97.695000000000007</v>
      </c>
      <c r="K69" s="33"/>
      <c r="L69" s="79"/>
      <c r="M69" s="82"/>
      <c r="N69" s="89"/>
      <c r="O69" s="88"/>
      <c r="P69" s="88"/>
    </row>
    <row r="70" spans="1:16" ht="102" customHeight="1" x14ac:dyDescent="0.25">
      <c r="A70" s="86"/>
      <c r="B70" s="86"/>
      <c r="C70" s="86"/>
      <c r="D70" s="35" t="s">
        <v>17</v>
      </c>
      <c r="E70" s="38" t="s">
        <v>20</v>
      </c>
      <c r="F70" s="24" t="s">
        <v>19</v>
      </c>
      <c r="G70" s="24">
        <v>0</v>
      </c>
      <c r="H70" s="48">
        <v>10</v>
      </c>
      <c r="I70" s="33">
        <f>IF(H70=0,100,IF(H70=10,90,IF(H70=25,75,IF(H70=45,55,IF(H70=70,30,IF(H70&gt;100,0,0))))))</f>
        <v>90</v>
      </c>
      <c r="J70" s="79"/>
      <c r="K70" s="33" t="s">
        <v>204</v>
      </c>
      <c r="L70" s="79"/>
      <c r="M70" s="82"/>
      <c r="N70" s="89"/>
      <c r="O70" s="88"/>
      <c r="P70" s="88"/>
    </row>
    <row r="71" spans="1:16" ht="24" x14ac:dyDescent="0.25">
      <c r="A71" s="86"/>
      <c r="B71" s="86"/>
      <c r="C71" s="86"/>
      <c r="D71" s="35" t="s">
        <v>17</v>
      </c>
      <c r="E71" s="38" t="s">
        <v>21</v>
      </c>
      <c r="F71" s="24" t="s">
        <v>19</v>
      </c>
      <c r="G71" s="24">
        <v>100</v>
      </c>
      <c r="H71" s="48">
        <v>100</v>
      </c>
      <c r="I71" s="33">
        <f t="shared" ref="I71:I74" si="9">H71/G71*100</f>
        <v>100</v>
      </c>
      <c r="J71" s="79"/>
      <c r="K71" s="33"/>
      <c r="L71" s="79"/>
      <c r="M71" s="82"/>
      <c r="N71" s="89"/>
      <c r="O71" s="88"/>
      <c r="P71" s="88"/>
    </row>
    <row r="72" spans="1:16" ht="24" x14ac:dyDescent="0.25">
      <c r="A72" s="86"/>
      <c r="B72" s="86"/>
      <c r="C72" s="86"/>
      <c r="D72" s="35" t="s">
        <v>17</v>
      </c>
      <c r="E72" s="38" t="s">
        <v>22</v>
      </c>
      <c r="F72" s="24" t="s">
        <v>19</v>
      </c>
      <c r="G72" s="24">
        <v>100</v>
      </c>
      <c r="H72" s="48">
        <v>96.17</v>
      </c>
      <c r="I72" s="33">
        <f t="shared" si="9"/>
        <v>96.17</v>
      </c>
      <c r="J72" s="79"/>
      <c r="K72" s="33"/>
      <c r="L72" s="79"/>
      <c r="M72" s="82"/>
      <c r="N72" s="89"/>
      <c r="O72" s="88"/>
      <c r="P72" s="88"/>
    </row>
    <row r="73" spans="1:16" ht="48" x14ac:dyDescent="0.25">
      <c r="A73" s="86"/>
      <c r="B73" s="86"/>
      <c r="C73" s="86"/>
      <c r="D73" s="35" t="s">
        <v>17</v>
      </c>
      <c r="E73" s="38" t="s">
        <v>23</v>
      </c>
      <c r="F73" s="35" t="s">
        <v>19</v>
      </c>
      <c r="G73" s="24">
        <v>100</v>
      </c>
      <c r="H73" s="48">
        <v>100</v>
      </c>
      <c r="I73" s="33">
        <f t="shared" si="9"/>
        <v>100</v>
      </c>
      <c r="J73" s="79"/>
      <c r="K73" s="33"/>
      <c r="L73" s="79"/>
      <c r="M73" s="82"/>
      <c r="N73" s="89"/>
      <c r="O73" s="88"/>
      <c r="P73" s="88"/>
    </row>
    <row r="74" spans="1:16" ht="192" customHeight="1" x14ac:dyDescent="0.25">
      <c r="A74" s="86"/>
      <c r="B74" s="86"/>
      <c r="C74" s="86"/>
      <c r="D74" s="35" t="s">
        <v>17</v>
      </c>
      <c r="E74" s="38" t="s">
        <v>44</v>
      </c>
      <c r="F74" s="24" t="s">
        <v>19</v>
      </c>
      <c r="G74" s="24">
        <v>100</v>
      </c>
      <c r="H74" s="48">
        <v>100</v>
      </c>
      <c r="I74" s="33">
        <f t="shared" si="9"/>
        <v>100</v>
      </c>
      <c r="J74" s="80"/>
      <c r="K74" s="33"/>
      <c r="L74" s="80"/>
      <c r="M74" s="78"/>
      <c r="N74" s="89"/>
      <c r="O74" s="88"/>
      <c r="P74" s="88"/>
    </row>
    <row r="75" spans="1:16" ht="24" x14ac:dyDescent="0.25">
      <c r="A75" s="86" t="s">
        <v>189</v>
      </c>
      <c r="B75" s="86" t="s">
        <v>42</v>
      </c>
      <c r="C75" s="86" t="s">
        <v>13</v>
      </c>
      <c r="D75" s="35" t="s">
        <v>14</v>
      </c>
      <c r="E75" s="38" t="s">
        <v>15</v>
      </c>
      <c r="F75" s="24" t="s">
        <v>43</v>
      </c>
      <c r="G75" s="14">
        <v>190</v>
      </c>
      <c r="H75" s="48">
        <v>182</v>
      </c>
      <c r="I75" s="33">
        <f t="shared" si="3"/>
        <v>95.78947368421052</v>
      </c>
      <c r="J75" s="33">
        <f>I75</f>
        <v>95.78947368421052</v>
      </c>
      <c r="K75" s="33"/>
      <c r="L75" s="77" t="s">
        <v>59</v>
      </c>
      <c r="M75" s="77"/>
      <c r="N75" s="89">
        <f>AVERAGE(J75:J81)</f>
        <v>97.548903508771929</v>
      </c>
      <c r="O75" s="88">
        <v>5</v>
      </c>
      <c r="P75" s="88" t="s">
        <v>63</v>
      </c>
    </row>
    <row r="76" spans="1:16" ht="42" customHeight="1" x14ac:dyDescent="0.25">
      <c r="A76" s="86"/>
      <c r="B76" s="86"/>
      <c r="C76" s="86"/>
      <c r="D76" s="35" t="s">
        <v>17</v>
      </c>
      <c r="E76" s="38" t="s">
        <v>18</v>
      </c>
      <c r="F76" s="24" t="s">
        <v>19</v>
      </c>
      <c r="G76" s="24">
        <v>100</v>
      </c>
      <c r="H76" s="48">
        <v>100</v>
      </c>
      <c r="I76" s="33">
        <f t="shared" si="3"/>
        <v>100</v>
      </c>
      <c r="J76" s="77">
        <f>AVERAGE(I76:I81)</f>
        <v>99.308333333333337</v>
      </c>
      <c r="K76" s="33"/>
      <c r="L76" s="79"/>
      <c r="M76" s="82"/>
      <c r="N76" s="89"/>
      <c r="O76" s="88"/>
      <c r="P76" s="88"/>
    </row>
    <row r="77" spans="1:16" ht="24" x14ac:dyDescent="0.25">
      <c r="A77" s="86"/>
      <c r="B77" s="86"/>
      <c r="C77" s="86"/>
      <c r="D77" s="35" t="s">
        <v>17</v>
      </c>
      <c r="E77" s="38" t="s">
        <v>20</v>
      </c>
      <c r="F77" s="24" t="s">
        <v>19</v>
      </c>
      <c r="G77" s="24">
        <v>0</v>
      </c>
      <c r="H77" s="48">
        <v>0</v>
      </c>
      <c r="I77" s="33">
        <f>IF(H77=0,100,IF(H77=10,90,IF(H77=25,75,IF(H77=45,55,IF(H77=70,30,IF(H77&gt;100,0,0))))))</f>
        <v>100</v>
      </c>
      <c r="J77" s="79"/>
      <c r="K77" s="33"/>
      <c r="L77" s="79"/>
      <c r="M77" s="82"/>
      <c r="N77" s="89"/>
      <c r="O77" s="88"/>
      <c r="P77" s="88"/>
    </row>
    <row r="78" spans="1:16" ht="24" x14ac:dyDescent="0.25">
      <c r="A78" s="86"/>
      <c r="B78" s="86"/>
      <c r="C78" s="86"/>
      <c r="D78" s="35" t="s">
        <v>17</v>
      </c>
      <c r="E78" s="38" t="s">
        <v>21</v>
      </c>
      <c r="F78" s="24" t="s">
        <v>19</v>
      </c>
      <c r="G78" s="24">
        <v>100</v>
      </c>
      <c r="H78" s="48">
        <v>100</v>
      </c>
      <c r="I78" s="33">
        <f t="shared" ref="I78:I81" si="10">H78/G78*100</f>
        <v>100</v>
      </c>
      <c r="J78" s="79"/>
      <c r="K78" s="33"/>
      <c r="L78" s="79"/>
      <c r="M78" s="82"/>
      <c r="N78" s="89"/>
      <c r="O78" s="88"/>
      <c r="P78" s="88"/>
    </row>
    <row r="79" spans="1:16" ht="26.25" customHeight="1" x14ac:dyDescent="0.25">
      <c r="A79" s="86"/>
      <c r="B79" s="86"/>
      <c r="C79" s="86"/>
      <c r="D79" s="35" t="s">
        <v>17</v>
      </c>
      <c r="E79" s="38" t="s">
        <v>22</v>
      </c>
      <c r="F79" s="24" t="s">
        <v>19</v>
      </c>
      <c r="G79" s="24">
        <v>100</v>
      </c>
      <c r="H79" s="48">
        <v>95.85</v>
      </c>
      <c r="I79" s="33">
        <f t="shared" si="10"/>
        <v>95.85</v>
      </c>
      <c r="J79" s="79"/>
      <c r="K79" s="33"/>
      <c r="L79" s="79"/>
      <c r="M79" s="82"/>
      <c r="N79" s="89"/>
      <c r="O79" s="88"/>
      <c r="P79" s="88"/>
    </row>
    <row r="80" spans="1:16" ht="51.75" customHeight="1" x14ac:dyDescent="0.25">
      <c r="A80" s="86"/>
      <c r="B80" s="86"/>
      <c r="C80" s="86"/>
      <c r="D80" s="35" t="s">
        <v>17</v>
      </c>
      <c r="E80" s="38" t="s">
        <v>23</v>
      </c>
      <c r="F80" s="24" t="s">
        <v>19</v>
      </c>
      <c r="G80" s="24">
        <v>100</v>
      </c>
      <c r="H80" s="48">
        <v>100</v>
      </c>
      <c r="I80" s="33">
        <f t="shared" si="10"/>
        <v>100</v>
      </c>
      <c r="J80" s="79"/>
      <c r="K80" s="33"/>
      <c r="L80" s="79"/>
      <c r="M80" s="82"/>
      <c r="N80" s="89"/>
      <c r="O80" s="88"/>
      <c r="P80" s="88"/>
    </row>
    <row r="81" spans="1:16" ht="192" customHeight="1" x14ac:dyDescent="0.25">
      <c r="A81" s="86"/>
      <c r="B81" s="86"/>
      <c r="C81" s="86"/>
      <c r="D81" s="35" t="s">
        <v>17</v>
      </c>
      <c r="E81" s="38" t="s">
        <v>44</v>
      </c>
      <c r="F81" s="24" t="s">
        <v>19</v>
      </c>
      <c r="G81" s="24">
        <v>100</v>
      </c>
      <c r="H81" s="48">
        <v>100</v>
      </c>
      <c r="I81" s="33">
        <f t="shared" si="10"/>
        <v>100</v>
      </c>
      <c r="J81" s="80"/>
      <c r="K81" s="33"/>
      <c r="L81" s="80"/>
      <c r="M81" s="78"/>
      <c r="N81" s="89"/>
      <c r="O81" s="88"/>
      <c r="P81" s="88"/>
    </row>
    <row r="82" spans="1:16" ht="24" x14ac:dyDescent="0.25">
      <c r="A82" s="86" t="s">
        <v>112</v>
      </c>
      <c r="B82" s="86" t="s">
        <v>42</v>
      </c>
      <c r="C82" s="86" t="s">
        <v>13</v>
      </c>
      <c r="D82" s="35" t="s">
        <v>14</v>
      </c>
      <c r="E82" s="38" t="s">
        <v>15</v>
      </c>
      <c r="F82" s="24" t="s">
        <v>43</v>
      </c>
      <c r="G82" s="14">
        <v>310</v>
      </c>
      <c r="H82" s="16">
        <v>310</v>
      </c>
      <c r="I82" s="33">
        <f>H82/G82*100</f>
        <v>100</v>
      </c>
      <c r="J82" s="33">
        <f>I82</f>
        <v>100</v>
      </c>
      <c r="K82" s="33"/>
      <c r="L82" s="77" t="s">
        <v>131</v>
      </c>
      <c r="M82" s="77"/>
      <c r="N82" s="89">
        <f>AVERAGE(J82:J88)</f>
        <v>99.968333333333334</v>
      </c>
      <c r="O82" s="88">
        <v>5</v>
      </c>
      <c r="P82" s="88" t="s">
        <v>63</v>
      </c>
    </row>
    <row r="83" spans="1:16" ht="38.25" customHeight="1" x14ac:dyDescent="0.25">
      <c r="A83" s="86"/>
      <c r="B83" s="86"/>
      <c r="C83" s="86"/>
      <c r="D83" s="35" t="s">
        <v>17</v>
      </c>
      <c r="E83" s="38" t="s">
        <v>18</v>
      </c>
      <c r="F83" s="24" t="s">
        <v>19</v>
      </c>
      <c r="G83" s="24">
        <v>100</v>
      </c>
      <c r="H83" s="16">
        <v>100</v>
      </c>
      <c r="I83" s="33">
        <f>H83/G83*100</f>
        <v>100</v>
      </c>
      <c r="J83" s="77">
        <f>AVERAGE(I83:I88)</f>
        <v>99.936666666666667</v>
      </c>
      <c r="K83" s="33"/>
      <c r="L83" s="79"/>
      <c r="M83" s="82"/>
      <c r="N83" s="89"/>
      <c r="O83" s="88"/>
      <c r="P83" s="88"/>
    </row>
    <row r="84" spans="1:16" ht="24" x14ac:dyDescent="0.25">
      <c r="A84" s="86"/>
      <c r="B84" s="86"/>
      <c r="C84" s="86"/>
      <c r="D84" s="35" t="s">
        <v>17</v>
      </c>
      <c r="E84" s="38" t="s">
        <v>20</v>
      </c>
      <c r="F84" s="24" t="s">
        <v>19</v>
      </c>
      <c r="G84" s="24">
        <v>0</v>
      </c>
      <c r="H84" s="16">
        <v>0</v>
      </c>
      <c r="I84" s="33">
        <f>IF(H84=0,100,IF(H84=10,90,IF(H84=25,75,IF(H84=45,55,IF(H84=70,30,IF(H84&gt;100,0,0))))))</f>
        <v>100</v>
      </c>
      <c r="J84" s="79"/>
      <c r="K84" s="33"/>
      <c r="L84" s="79"/>
      <c r="M84" s="82"/>
      <c r="N84" s="89"/>
      <c r="O84" s="88"/>
      <c r="P84" s="88"/>
    </row>
    <row r="85" spans="1:16" ht="24" x14ac:dyDescent="0.25">
      <c r="A85" s="86"/>
      <c r="B85" s="86"/>
      <c r="C85" s="86"/>
      <c r="D85" s="35" t="s">
        <v>17</v>
      </c>
      <c r="E85" s="38" t="s">
        <v>21</v>
      </c>
      <c r="F85" s="24" t="s">
        <v>19</v>
      </c>
      <c r="G85" s="24">
        <v>100</v>
      </c>
      <c r="H85" s="16">
        <v>100</v>
      </c>
      <c r="I85" s="33">
        <f>H85/G85*100</f>
        <v>100</v>
      </c>
      <c r="J85" s="79"/>
      <c r="K85" s="33"/>
      <c r="L85" s="79"/>
      <c r="M85" s="82"/>
      <c r="N85" s="89"/>
      <c r="O85" s="88"/>
      <c r="P85" s="88"/>
    </row>
    <row r="86" spans="1:16" ht="24" x14ac:dyDescent="0.25">
      <c r="A86" s="86"/>
      <c r="B86" s="86"/>
      <c r="C86" s="86"/>
      <c r="D86" s="35" t="s">
        <v>17</v>
      </c>
      <c r="E86" s="38" t="s">
        <v>22</v>
      </c>
      <c r="F86" s="24" t="s">
        <v>19</v>
      </c>
      <c r="G86" s="24">
        <v>100</v>
      </c>
      <c r="H86" s="16">
        <v>99.62</v>
      </c>
      <c r="I86" s="33">
        <f>H86/G86*100</f>
        <v>99.62</v>
      </c>
      <c r="J86" s="79"/>
      <c r="K86" s="33"/>
      <c r="L86" s="79"/>
      <c r="M86" s="82"/>
      <c r="N86" s="89"/>
      <c r="O86" s="88"/>
      <c r="P86" s="88"/>
    </row>
    <row r="87" spans="1:16" ht="48" x14ac:dyDescent="0.25">
      <c r="A87" s="86"/>
      <c r="B87" s="86"/>
      <c r="C87" s="86"/>
      <c r="D87" s="35" t="s">
        <v>17</v>
      </c>
      <c r="E87" s="38" t="s">
        <v>23</v>
      </c>
      <c r="F87" s="24" t="s">
        <v>19</v>
      </c>
      <c r="G87" s="24">
        <v>100</v>
      </c>
      <c r="H87" s="16">
        <v>100</v>
      </c>
      <c r="I87" s="33">
        <f>H87/G87*100</f>
        <v>100</v>
      </c>
      <c r="J87" s="79"/>
      <c r="K87" s="33"/>
      <c r="L87" s="79"/>
      <c r="M87" s="82"/>
      <c r="N87" s="89"/>
      <c r="O87" s="88"/>
      <c r="P87" s="88"/>
    </row>
    <row r="88" spans="1:16" ht="192" customHeight="1" x14ac:dyDescent="0.25">
      <c r="A88" s="86"/>
      <c r="B88" s="86"/>
      <c r="C88" s="86"/>
      <c r="D88" s="35" t="s">
        <v>17</v>
      </c>
      <c r="E88" s="38" t="s">
        <v>44</v>
      </c>
      <c r="F88" s="24" t="s">
        <v>19</v>
      </c>
      <c r="G88" s="24">
        <v>100</v>
      </c>
      <c r="H88" s="16">
        <v>100</v>
      </c>
      <c r="I88" s="33">
        <f>H88/G88*100</f>
        <v>100</v>
      </c>
      <c r="J88" s="80"/>
      <c r="K88" s="33"/>
      <c r="L88" s="80"/>
      <c r="M88" s="78"/>
      <c r="N88" s="89"/>
      <c r="O88" s="88"/>
      <c r="P88" s="88"/>
    </row>
    <row r="89" spans="1:16" ht="24" x14ac:dyDescent="0.25">
      <c r="A89" s="86" t="s">
        <v>50</v>
      </c>
      <c r="B89" s="86" t="s">
        <v>42</v>
      </c>
      <c r="C89" s="86" t="s">
        <v>13</v>
      </c>
      <c r="D89" s="35" t="s">
        <v>14</v>
      </c>
      <c r="E89" s="38" t="s">
        <v>15</v>
      </c>
      <c r="F89" s="24" t="s">
        <v>43</v>
      </c>
      <c r="G89" s="14">
        <v>355</v>
      </c>
      <c r="H89" s="48">
        <v>353</v>
      </c>
      <c r="I89" s="33">
        <f t="shared" ref="I89:I90" si="11">H89/G89*100</f>
        <v>99.436619718309856</v>
      </c>
      <c r="J89" s="33">
        <f>I89</f>
        <v>99.436619718309856</v>
      </c>
      <c r="K89" s="33"/>
      <c r="L89" s="77" t="s">
        <v>123</v>
      </c>
      <c r="M89" s="77"/>
      <c r="N89" s="89">
        <f>AVERAGE(J89:J95)</f>
        <v>99.6499765258216</v>
      </c>
      <c r="O89" s="88">
        <v>5</v>
      </c>
      <c r="P89" s="88" t="s">
        <v>63</v>
      </c>
    </row>
    <row r="90" spans="1:16" ht="36" x14ac:dyDescent="0.25">
      <c r="A90" s="86"/>
      <c r="B90" s="86"/>
      <c r="C90" s="86"/>
      <c r="D90" s="35" t="s">
        <v>17</v>
      </c>
      <c r="E90" s="38" t="s">
        <v>18</v>
      </c>
      <c r="F90" s="24" t="s">
        <v>19</v>
      </c>
      <c r="G90" s="24">
        <v>100</v>
      </c>
      <c r="H90" s="48">
        <v>100</v>
      </c>
      <c r="I90" s="33">
        <f t="shared" si="11"/>
        <v>100</v>
      </c>
      <c r="J90" s="77">
        <f>AVERAGE(I90:I95)</f>
        <v>99.863333333333344</v>
      </c>
      <c r="K90" s="33"/>
      <c r="L90" s="79"/>
      <c r="M90" s="82"/>
      <c r="N90" s="89"/>
      <c r="O90" s="88"/>
      <c r="P90" s="88"/>
    </row>
    <row r="91" spans="1:16" ht="24" x14ac:dyDescent="0.25">
      <c r="A91" s="86"/>
      <c r="B91" s="86"/>
      <c r="C91" s="86"/>
      <c r="D91" s="35" t="s">
        <v>17</v>
      </c>
      <c r="E91" s="38" t="s">
        <v>20</v>
      </c>
      <c r="F91" s="24" t="s">
        <v>19</v>
      </c>
      <c r="G91" s="24">
        <v>0</v>
      </c>
      <c r="H91" s="48">
        <v>0</v>
      </c>
      <c r="I91" s="33">
        <f>IF(H91=0,100,IF(H91=10,90,IF(H91=25,75,IF(H91=45,55,IF(H91=70,30,IF(H91&gt;100,0,0))))))</f>
        <v>100</v>
      </c>
      <c r="J91" s="79"/>
      <c r="K91" s="33"/>
      <c r="L91" s="79"/>
      <c r="M91" s="82"/>
      <c r="N91" s="89"/>
      <c r="O91" s="88"/>
      <c r="P91" s="88"/>
    </row>
    <row r="92" spans="1:16" ht="24" x14ac:dyDescent="0.25">
      <c r="A92" s="86"/>
      <c r="B92" s="86"/>
      <c r="C92" s="86"/>
      <c r="D92" s="35" t="s">
        <v>17</v>
      </c>
      <c r="E92" s="38" t="s">
        <v>21</v>
      </c>
      <c r="F92" s="24" t="s">
        <v>19</v>
      </c>
      <c r="G92" s="24">
        <v>100</v>
      </c>
      <c r="H92" s="48">
        <v>100</v>
      </c>
      <c r="I92" s="33">
        <f t="shared" ref="I92:I95" si="12">H92/G92*100</f>
        <v>100</v>
      </c>
      <c r="J92" s="79"/>
      <c r="K92" s="33"/>
      <c r="L92" s="79"/>
      <c r="M92" s="82"/>
      <c r="N92" s="89"/>
      <c r="O92" s="88"/>
      <c r="P92" s="88"/>
    </row>
    <row r="93" spans="1:16" ht="24" x14ac:dyDescent="0.25">
      <c r="A93" s="86"/>
      <c r="B93" s="86"/>
      <c r="C93" s="86"/>
      <c r="D93" s="35" t="s">
        <v>17</v>
      </c>
      <c r="E93" s="38" t="s">
        <v>22</v>
      </c>
      <c r="F93" s="24" t="s">
        <v>19</v>
      </c>
      <c r="G93" s="24">
        <v>100</v>
      </c>
      <c r="H93" s="48">
        <v>99.18</v>
      </c>
      <c r="I93" s="33">
        <f t="shared" si="12"/>
        <v>99.18</v>
      </c>
      <c r="J93" s="79"/>
      <c r="K93" s="33"/>
      <c r="L93" s="79"/>
      <c r="M93" s="82"/>
      <c r="N93" s="89"/>
      <c r="O93" s="88"/>
      <c r="P93" s="88"/>
    </row>
    <row r="94" spans="1:16" ht="48" x14ac:dyDescent="0.25">
      <c r="A94" s="86"/>
      <c r="B94" s="86"/>
      <c r="C94" s="86"/>
      <c r="D94" s="35" t="s">
        <v>17</v>
      </c>
      <c r="E94" s="38" t="s">
        <v>23</v>
      </c>
      <c r="F94" s="24" t="s">
        <v>19</v>
      </c>
      <c r="G94" s="24">
        <v>100</v>
      </c>
      <c r="H94" s="48">
        <v>100</v>
      </c>
      <c r="I94" s="33">
        <f t="shared" si="12"/>
        <v>100</v>
      </c>
      <c r="J94" s="79"/>
      <c r="K94" s="33"/>
      <c r="L94" s="79"/>
      <c r="M94" s="82"/>
      <c r="N94" s="89"/>
      <c r="O94" s="88"/>
      <c r="P94" s="88"/>
    </row>
    <row r="95" spans="1:16" ht="192" customHeight="1" x14ac:dyDescent="0.25">
      <c r="A95" s="86"/>
      <c r="B95" s="86"/>
      <c r="C95" s="86"/>
      <c r="D95" s="35" t="s">
        <v>17</v>
      </c>
      <c r="E95" s="38" t="s">
        <v>44</v>
      </c>
      <c r="F95" s="24" t="s">
        <v>19</v>
      </c>
      <c r="G95" s="24">
        <v>100</v>
      </c>
      <c r="H95" s="48">
        <v>100</v>
      </c>
      <c r="I95" s="33">
        <f t="shared" si="12"/>
        <v>100</v>
      </c>
      <c r="J95" s="80"/>
      <c r="K95" s="33"/>
      <c r="L95" s="80"/>
      <c r="M95" s="78"/>
      <c r="N95" s="89"/>
      <c r="O95" s="88"/>
      <c r="P95" s="88"/>
    </row>
    <row r="96" spans="1:16" ht="24" x14ac:dyDescent="0.25">
      <c r="A96" s="86" t="s">
        <v>190</v>
      </c>
      <c r="B96" s="86" t="s">
        <v>42</v>
      </c>
      <c r="C96" s="86" t="s">
        <v>13</v>
      </c>
      <c r="D96" s="35" t="s">
        <v>14</v>
      </c>
      <c r="E96" s="38" t="s">
        <v>15</v>
      </c>
      <c r="F96" s="35" t="s">
        <v>43</v>
      </c>
      <c r="G96" s="35">
        <v>272</v>
      </c>
      <c r="H96" s="48">
        <v>268</v>
      </c>
      <c r="I96" s="33">
        <f>H96/G96*100</f>
        <v>98.529411764705884</v>
      </c>
      <c r="J96" s="33">
        <f>I96</f>
        <v>98.529411764705884</v>
      </c>
      <c r="K96" s="33"/>
      <c r="L96" s="77" t="s">
        <v>123</v>
      </c>
      <c r="M96" s="77"/>
      <c r="N96" s="89">
        <f>AVERAGE(J96:J102)</f>
        <v>99.137205882352944</v>
      </c>
      <c r="O96" s="88">
        <v>5</v>
      </c>
      <c r="P96" s="88" t="s">
        <v>63</v>
      </c>
    </row>
    <row r="97" spans="1:16" ht="39" customHeight="1" x14ac:dyDescent="0.25">
      <c r="A97" s="86"/>
      <c r="B97" s="86"/>
      <c r="C97" s="86"/>
      <c r="D97" s="35" t="s">
        <v>17</v>
      </c>
      <c r="E97" s="38" t="s">
        <v>18</v>
      </c>
      <c r="F97" s="35" t="s">
        <v>19</v>
      </c>
      <c r="G97" s="28">
        <v>100</v>
      </c>
      <c r="H97" s="48">
        <v>100</v>
      </c>
      <c r="I97" s="33">
        <f>H97/G97*100</f>
        <v>100</v>
      </c>
      <c r="J97" s="77">
        <f>AVERAGE(I97:I102)</f>
        <v>99.745000000000005</v>
      </c>
      <c r="K97" s="33"/>
      <c r="L97" s="79"/>
      <c r="M97" s="82"/>
      <c r="N97" s="89"/>
      <c r="O97" s="88"/>
      <c r="P97" s="88"/>
    </row>
    <row r="98" spans="1:16" ht="24" x14ac:dyDescent="0.25">
      <c r="A98" s="86"/>
      <c r="B98" s="86"/>
      <c r="C98" s="86"/>
      <c r="D98" s="35" t="s">
        <v>17</v>
      </c>
      <c r="E98" s="38" t="s">
        <v>20</v>
      </c>
      <c r="F98" s="24" t="s">
        <v>19</v>
      </c>
      <c r="G98" s="48">
        <v>0</v>
      </c>
      <c r="H98" s="48">
        <v>0</v>
      </c>
      <c r="I98" s="33">
        <f>IF(H98=0,100,IF(H98=10,90,IF(H98=25,75,IF(H98=45,55,IF(H98=70,30,IF(H98&gt;100,0,0))))))</f>
        <v>100</v>
      </c>
      <c r="J98" s="79"/>
      <c r="K98" s="33"/>
      <c r="L98" s="79"/>
      <c r="M98" s="82"/>
      <c r="N98" s="89"/>
      <c r="O98" s="88"/>
      <c r="P98" s="88"/>
    </row>
    <row r="99" spans="1:16" ht="24" x14ac:dyDescent="0.25">
      <c r="A99" s="86"/>
      <c r="B99" s="86"/>
      <c r="C99" s="86"/>
      <c r="D99" s="35" t="s">
        <v>17</v>
      </c>
      <c r="E99" s="38" t="s">
        <v>21</v>
      </c>
      <c r="F99" s="24" t="s">
        <v>19</v>
      </c>
      <c r="G99" s="24">
        <v>100</v>
      </c>
      <c r="H99" s="48">
        <v>100</v>
      </c>
      <c r="I99" s="33">
        <f>H99/G99*100</f>
        <v>100</v>
      </c>
      <c r="J99" s="79"/>
      <c r="K99" s="33"/>
      <c r="L99" s="79"/>
      <c r="M99" s="82"/>
      <c r="N99" s="89"/>
      <c r="O99" s="88"/>
      <c r="P99" s="88"/>
    </row>
    <row r="100" spans="1:16" ht="24" x14ac:dyDescent="0.25">
      <c r="A100" s="86"/>
      <c r="B100" s="86"/>
      <c r="C100" s="86"/>
      <c r="D100" s="35" t="s">
        <v>17</v>
      </c>
      <c r="E100" s="38" t="s">
        <v>22</v>
      </c>
      <c r="F100" s="24" t="s">
        <v>19</v>
      </c>
      <c r="G100" s="24">
        <v>100</v>
      </c>
      <c r="H100" s="48">
        <v>98.47</v>
      </c>
      <c r="I100" s="33">
        <f>H100/G100*100</f>
        <v>98.47</v>
      </c>
      <c r="J100" s="79"/>
      <c r="K100" s="33"/>
      <c r="L100" s="79"/>
      <c r="M100" s="82"/>
      <c r="N100" s="89"/>
      <c r="O100" s="88"/>
      <c r="P100" s="88"/>
    </row>
    <row r="101" spans="1:16" ht="48" x14ac:dyDescent="0.25">
      <c r="A101" s="86"/>
      <c r="B101" s="86"/>
      <c r="C101" s="86"/>
      <c r="D101" s="35" t="s">
        <v>17</v>
      </c>
      <c r="E101" s="38" t="s">
        <v>23</v>
      </c>
      <c r="F101" s="24" t="s">
        <v>19</v>
      </c>
      <c r="G101" s="24">
        <v>100</v>
      </c>
      <c r="H101" s="48">
        <v>100</v>
      </c>
      <c r="I101" s="33">
        <f>H101/G101*100</f>
        <v>100</v>
      </c>
      <c r="J101" s="79"/>
      <c r="K101" s="33"/>
      <c r="L101" s="79"/>
      <c r="M101" s="82"/>
      <c r="N101" s="89"/>
      <c r="O101" s="88"/>
      <c r="P101" s="88"/>
    </row>
    <row r="102" spans="1:16" ht="192" customHeight="1" x14ac:dyDescent="0.25">
      <c r="A102" s="86"/>
      <c r="B102" s="86"/>
      <c r="C102" s="86"/>
      <c r="D102" s="35" t="s">
        <v>17</v>
      </c>
      <c r="E102" s="38" t="s">
        <v>44</v>
      </c>
      <c r="F102" s="24" t="s">
        <v>19</v>
      </c>
      <c r="G102" s="24">
        <v>100</v>
      </c>
      <c r="H102" s="48">
        <v>100</v>
      </c>
      <c r="I102" s="33">
        <f>H102/G102*100</f>
        <v>100</v>
      </c>
      <c r="J102" s="80"/>
      <c r="K102" s="33"/>
      <c r="L102" s="80"/>
      <c r="M102" s="78"/>
      <c r="N102" s="89"/>
      <c r="O102" s="88"/>
      <c r="P102" s="88"/>
    </row>
    <row r="103" spans="1:16" ht="24" x14ac:dyDescent="0.25">
      <c r="A103" s="90" t="s">
        <v>51</v>
      </c>
      <c r="B103" s="86" t="s">
        <v>42</v>
      </c>
      <c r="C103" s="86" t="s">
        <v>13</v>
      </c>
      <c r="D103" s="35" t="s">
        <v>14</v>
      </c>
      <c r="E103" s="38" t="s">
        <v>15</v>
      </c>
      <c r="F103" s="24" t="s">
        <v>43</v>
      </c>
      <c r="G103" s="14">
        <v>141</v>
      </c>
      <c r="H103" s="48">
        <v>139</v>
      </c>
      <c r="I103" s="33">
        <f t="shared" ref="I103:I104" si="13">H103/G103*100</f>
        <v>98.581560283687935</v>
      </c>
      <c r="J103" s="33">
        <f>I103</f>
        <v>98.581560283687935</v>
      </c>
      <c r="K103" s="53"/>
      <c r="L103" s="77" t="s">
        <v>59</v>
      </c>
      <c r="M103" s="77"/>
      <c r="N103" s="77">
        <f>AVERAGE(J103:J116)</f>
        <v>98.535273765592265</v>
      </c>
      <c r="O103" s="111">
        <v>5</v>
      </c>
      <c r="P103" s="111" t="s">
        <v>63</v>
      </c>
    </row>
    <row r="104" spans="1:16" ht="37.5" customHeight="1" x14ac:dyDescent="0.25">
      <c r="A104" s="91"/>
      <c r="B104" s="86"/>
      <c r="C104" s="86"/>
      <c r="D104" s="35" t="s">
        <v>17</v>
      </c>
      <c r="E104" s="38" t="s">
        <v>18</v>
      </c>
      <c r="F104" s="24" t="s">
        <v>19</v>
      </c>
      <c r="G104" s="24">
        <v>82</v>
      </c>
      <c r="H104" s="48">
        <v>81.8</v>
      </c>
      <c r="I104" s="33">
        <f t="shared" si="13"/>
        <v>99.756097560975604</v>
      </c>
      <c r="J104" s="77">
        <f>AVERAGE(I104:I109)</f>
        <v>95.374349593495936</v>
      </c>
      <c r="K104" s="53"/>
      <c r="L104" s="79"/>
      <c r="M104" s="82"/>
      <c r="N104" s="79"/>
      <c r="O104" s="112"/>
      <c r="P104" s="112"/>
    </row>
    <row r="105" spans="1:16" ht="87" customHeight="1" x14ac:dyDescent="0.25">
      <c r="A105" s="91"/>
      <c r="B105" s="86"/>
      <c r="C105" s="86"/>
      <c r="D105" s="35" t="s">
        <v>17</v>
      </c>
      <c r="E105" s="38" t="s">
        <v>20</v>
      </c>
      <c r="F105" s="24" t="s">
        <v>19</v>
      </c>
      <c r="G105" s="24">
        <v>0</v>
      </c>
      <c r="H105" s="48">
        <v>25</v>
      </c>
      <c r="I105" s="33">
        <f>IF(H105=0,100,IF(H105=10,90,IF(H105=25,75,IF(H105=45,55,IF(H105=70,30,IF(H105&gt;100,0,0))))))</f>
        <v>75</v>
      </c>
      <c r="J105" s="79"/>
      <c r="K105" s="51" t="s">
        <v>191</v>
      </c>
      <c r="L105" s="79"/>
      <c r="M105" s="82"/>
      <c r="N105" s="79"/>
      <c r="O105" s="112"/>
      <c r="P105" s="112"/>
    </row>
    <row r="106" spans="1:16" ht="24" x14ac:dyDescent="0.25">
      <c r="A106" s="91"/>
      <c r="B106" s="86"/>
      <c r="C106" s="86"/>
      <c r="D106" s="35" t="s">
        <v>17</v>
      </c>
      <c r="E106" s="38" t="s">
        <v>21</v>
      </c>
      <c r="F106" s="24" t="s">
        <v>19</v>
      </c>
      <c r="G106" s="24">
        <v>100</v>
      </c>
      <c r="H106" s="48">
        <v>100</v>
      </c>
      <c r="I106" s="33">
        <f t="shared" ref="I106:I111" si="14">H106/G106*100</f>
        <v>100</v>
      </c>
      <c r="J106" s="79"/>
      <c r="K106" s="51"/>
      <c r="L106" s="79"/>
      <c r="M106" s="82"/>
      <c r="N106" s="79"/>
      <c r="O106" s="112"/>
      <c r="P106" s="112"/>
    </row>
    <row r="107" spans="1:16" ht="24" x14ac:dyDescent="0.25">
      <c r="A107" s="91"/>
      <c r="B107" s="86"/>
      <c r="C107" s="86"/>
      <c r="D107" s="35" t="s">
        <v>17</v>
      </c>
      <c r="E107" s="38" t="s">
        <v>22</v>
      </c>
      <c r="F107" s="24" t="s">
        <v>19</v>
      </c>
      <c r="G107" s="24">
        <v>100</v>
      </c>
      <c r="H107" s="48">
        <v>97.49</v>
      </c>
      <c r="I107" s="33">
        <f t="shared" si="14"/>
        <v>97.49</v>
      </c>
      <c r="J107" s="79"/>
      <c r="K107" s="51"/>
      <c r="L107" s="79"/>
      <c r="M107" s="82"/>
      <c r="N107" s="79"/>
      <c r="O107" s="112"/>
      <c r="P107" s="112"/>
    </row>
    <row r="108" spans="1:16" ht="48" x14ac:dyDescent="0.25">
      <c r="A108" s="91"/>
      <c r="B108" s="86"/>
      <c r="C108" s="86"/>
      <c r="D108" s="35" t="s">
        <v>17</v>
      </c>
      <c r="E108" s="38" t="s">
        <v>23</v>
      </c>
      <c r="F108" s="24" t="s">
        <v>19</v>
      </c>
      <c r="G108" s="24">
        <v>100</v>
      </c>
      <c r="H108" s="48">
        <v>100</v>
      </c>
      <c r="I108" s="33">
        <f t="shared" si="14"/>
        <v>100</v>
      </c>
      <c r="J108" s="79"/>
      <c r="K108" s="51"/>
      <c r="L108" s="79"/>
      <c r="M108" s="82"/>
      <c r="N108" s="79"/>
      <c r="O108" s="112"/>
      <c r="P108" s="112"/>
    </row>
    <row r="109" spans="1:16" ht="192" customHeight="1" x14ac:dyDescent="0.25">
      <c r="A109" s="91"/>
      <c r="B109" s="86"/>
      <c r="C109" s="86"/>
      <c r="D109" s="35" t="s">
        <v>17</v>
      </c>
      <c r="E109" s="38" t="s">
        <v>44</v>
      </c>
      <c r="F109" s="24" t="s">
        <v>19</v>
      </c>
      <c r="G109" s="24">
        <v>100</v>
      </c>
      <c r="H109" s="48">
        <v>100</v>
      </c>
      <c r="I109" s="33">
        <f t="shared" si="14"/>
        <v>100</v>
      </c>
      <c r="J109" s="80"/>
      <c r="K109" s="51"/>
      <c r="L109" s="80"/>
      <c r="M109" s="82"/>
      <c r="N109" s="79"/>
      <c r="O109" s="112"/>
      <c r="P109" s="112"/>
    </row>
    <row r="110" spans="1:16" ht="24" x14ac:dyDescent="0.25">
      <c r="A110" s="91"/>
      <c r="B110" s="86" t="s">
        <v>52</v>
      </c>
      <c r="C110" s="86" t="s">
        <v>13</v>
      </c>
      <c r="D110" s="35" t="s">
        <v>14</v>
      </c>
      <c r="E110" s="38" t="s">
        <v>15</v>
      </c>
      <c r="F110" s="24" t="s">
        <v>43</v>
      </c>
      <c r="G110" s="14">
        <v>31</v>
      </c>
      <c r="H110" s="48">
        <v>31</v>
      </c>
      <c r="I110" s="33">
        <f t="shared" si="14"/>
        <v>100</v>
      </c>
      <c r="J110" s="33">
        <f>I110</f>
        <v>100</v>
      </c>
      <c r="K110" s="51"/>
      <c r="L110" s="77" t="s">
        <v>59</v>
      </c>
      <c r="M110" s="79"/>
      <c r="N110" s="79"/>
      <c r="O110" s="112"/>
      <c r="P110" s="112"/>
    </row>
    <row r="111" spans="1:16" ht="36" x14ac:dyDescent="0.25">
      <c r="A111" s="91"/>
      <c r="B111" s="86"/>
      <c r="C111" s="86"/>
      <c r="D111" s="35" t="s">
        <v>17</v>
      </c>
      <c r="E111" s="38" t="s">
        <v>18</v>
      </c>
      <c r="F111" s="24" t="s">
        <v>19</v>
      </c>
      <c r="G111" s="24">
        <v>18</v>
      </c>
      <c r="H111" s="48">
        <v>18.2</v>
      </c>
      <c r="I111" s="33">
        <f t="shared" si="14"/>
        <v>101.11111111111111</v>
      </c>
      <c r="J111" s="77">
        <f>AVERAGE(I111:I116)</f>
        <v>100.18518518518518</v>
      </c>
      <c r="K111" s="51"/>
      <c r="L111" s="79"/>
      <c r="M111" s="82"/>
      <c r="N111" s="79"/>
      <c r="O111" s="112"/>
      <c r="P111" s="112"/>
    </row>
    <row r="112" spans="1:16" ht="24" x14ac:dyDescent="0.25">
      <c r="A112" s="91"/>
      <c r="B112" s="86"/>
      <c r="C112" s="86"/>
      <c r="D112" s="35" t="s">
        <v>17</v>
      </c>
      <c r="E112" s="38" t="s">
        <v>20</v>
      </c>
      <c r="F112" s="24" t="s">
        <v>19</v>
      </c>
      <c r="G112" s="24">
        <v>0</v>
      </c>
      <c r="H112" s="48">
        <v>0</v>
      </c>
      <c r="I112" s="33">
        <f>IF(H112=0,100,IF(H112=10,90,IF(H112=25,75,IF(H112=45,55,IF(H112=70,30,IF(H112&gt;100,0,0))))))</f>
        <v>100</v>
      </c>
      <c r="J112" s="79"/>
      <c r="K112" s="51"/>
      <c r="L112" s="79"/>
      <c r="M112" s="82"/>
      <c r="N112" s="79"/>
      <c r="O112" s="112"/>
      <c r="P112" s="112"/>
    </row>
    <row r="113" spans="1:16" ht="24" x14ac:dyDescent="0.25">
      <c r="A113" s="91"/>
      <c r="B113" s="86"/>
      <c r="C113" s="86"/>
      <c r="D113" s="35" t="s">
        <v>17</v>
      </c>
      <c r="E113" s="38" t="s">
        <v>21</v>
      </c>
      <c r="F113" s="24" t="s">
        <v>19</v>
      </c>
      <c r="G113" s="24">
        <v>100</v>
      </c>
      <c r="H113" s="48">
        <v>100</v>
      </c>
      <c r="I113" s="33">
        <f t="shared" ref="I113:I118" si="15">H113/G113*100</f>
        <v>100</v>
      </c>
      <c r="J113" s="79"/>
      <c r="K113" s="51"/>
      <c r="L113" s="79"/>
      <c r="M113" s="82"/>
      <c r="N113" s="79"/>
      <c r="O113" s="112"/>
      <c r="P113" s="112"/>
    </row>
    <row r="114" spans="1:16" ht="24" x14ac:dyDescent="0.25">
      <c r="A114" s="91"/>
      <c r="B114" s="86"/>
      <c r="C114" s="86"/>
      <c r="D114" s="35" t="s">
        <v>17</v>
      </c>
      <c r="E114" s="38" t="s">
        <v>22</v>
      </c>
      <c r="F114" s="24" t="s">
        <v>19</v>
      </c>
      <c r="G114" s="24">
        <v>100</v>
      </c>
      <c r="H114" s="48">
        <v>100</v>
      </c>
      <c r="I114" s="33">
        <f t="shared" si="15"/>
        <v>100</v>
      </c>
      <c r="J114" s="79"/>
      <c r="K114" s="51"/>
      <c r="L114" s="79"/>
      <c r="M114" s="82"/>
      <c r="N114" s="79"/>
      <c r="O114" s="112"/>
      <c r="P114" s="112"/>
    </row>
    <row r="115" spans="1:16" ht="48" x14ac:dyDescent="0.25">
      <c r="A115" s="91"/>
      <c r="B115" s="86"/>
      <c r="C115" s="86"/>
      <c r="D115" s="35" t="s">
        <v>17</v>
      </c>
      <c r="E115" s="38" t="s">
        <v>23</v>
      </c>
      <c r="F115" s="24" t="s">
        <v>19</v>
      </c>
      <c r="G115" s="24">
        <v>100</v>
      </c>
      <c r="H115" s="48">
        <v>100</v>
      </c>
      <c r="I115" s="33">
        <f t="shared" si="15"/>
        <v>100</v>
      </c>
      <c r="J115" s="79"/>
      <c r="K115" s="51"/>
      <c r="L115" s="79"/>
      <c r="M115" s="82"/>
      <c r="N115" s="79"/>
      <c r="O115" s="112"/>
      <c r="P115" s="112"/>
    </row>
    <row r="116" spans="1:16" ht="192" customHeight="1" x14ac:dyDescent="0.25">
      <c r="A116" s="91"/>
      <c r="B116" s="86"/>
      <c r="C116" s="86"/>
      <c r="D116" s="35" t="s">
        <v>17</v>
      </c>
      <c r="E116" s="38" t="s">
        <v>44</v>
      </c>
      <c r="F116" s="24" t="s">
        <v>19</v>
      </c>
      <c r="G116" s="24">
        <v>100</v>
      </c>
      <c r="H116" s="48">
        <v>100</v>
      </c>
      <c r="I116" s="33">
        <f t="shared" si="15"/>
        <v>100</v>
      </c>
      <c r="J116" s="80"/>
      <c r="K116" s="51"/>
      <c r="L116" s="80"/>
      <c r="M116" s="78"/>
      <c r="N116" s="79"/>
      <c r="O116" s="112"/>
      <c r="P116" s="112"/>
    </row>
    <row r="117" spans="1:16" ht="24" x14ac:dyDescent="0.25">
      <c r="A117" s="86" t="s">
        <v>53</v>
      </c>
      <c r="B117" s="86" t="s">
        <v>42</v>
      </c>
      <c r="C117" s="86" t="s">
        <v>13</v>
      </c>
      <c r="D117" s="35" t="s">
        <v>14</v>
      </c>
      <c r="E117" s="38" t="s">
        <v>15</v>
      </c>
      <c r="F117" s="24" t="s">
        <v>43</v>
      </c>
      <c r="G117" s="14">
        <v>135</v>
      </c>
      <c r="H117" s="48">
        <v>135</v>
      </c>
      <c r="I117" s="33">
        <f t="shared" si="15"/>
        <v>100</v>
      </c>
      <c r="J117" s="33">
        <f>I117</f>
        <v>100</v>
      </c>
      <c r="K117" s="33"/>
      <c r="L117" s="77" t="s">
        <v>123</v>
      </c>
      <c r="M117" s="77"/>
      <c r="N117" s="89">
        <f>AVERAGE(J117:J123)</f>
        <v>99.897500000000008</v>
      </c>
      <c r="O117" s="88">
        <v>5</v>
      </c>
      <c r="P117" s="88" t="s">
        <v>63</v>
      </c>
    </row>
    <row r="118" spans="1:16" ht="36" x14ac:dyDescent="0.25">
      <c r="A118" s="86"/>
      <c r="B118" s="86"/>
      <c r="C118" s="86"/>
      <c r="D118" s="35" t="s">
        <v>17</v>
      </c>
      <c r="E118" s="38" t="s">
        <v>18</v>
      </c>
      <c r="F118" s="24" t="s">
        <v>19</v>
      </c>
      <c r="G118" s="28">
        <v>100</v>
      </c>
      <c r="H118" s="48">
        <v>100</v>
      </c>
      <c r="I118" s="33">
        <f t="shared" si="15"/>
        <v>100</v>
      </c>
      <c r="J118" s="77">
        <f>AVERAGE(I118:I123)</f>
        <v>99.795000000000002</v>
      </c>
      <c r="K118" s="33"/>
      <c r="L118" s="79"/>
      <c r="M118" s="82"/>
      <c r="N118" s="89"/>
      <c r="O118" s="88"/>
      <c r="P118" s="88"/>
    </row>
    <row r="119" spans="1:16" ht="24" x14ac:dyDescent="0.25">
      <c r="A119" s="86"/>
      <c r="B119" s="86"/>
      <c r="C119" s="86"/>
      <c r="D119" s="35" t="s">
        <v>17</v>
      </c>
      <c r="E119" s="38" t="s">
        <v>20</v>
      </c>
      <c r="F119" s="24" t="s">
        <v>19</v>
      </c>
      <c r="G119" s="24">
        <v>0</v>
      </c>
      <c r="H119" s="48">
        <v>0</v>
      </c>
      <c r="I119" s="33">
        <f>IF(H119=0,100,IF(H119=10,90,IF(H119=25,75,IF(H119=45,55,IF(H119=70,30,IF(H119&gt;100,0,0))))))</f>
        <v>100</v>
      </c>
      <c r="J119" s="79"/>
      <c r="K119" s="33"/>
      <c r="L119" s="79"/>
      <c r="M119" s="82"/>
      <c r="N119" s="89"/>
      <c r="O119" s="88"/>
      <c r="P119" s="88"/>
    </row>
    <row r="120" spans="1:16" ht="24" x14ac:dyDescent="0.25">
      <c r="A120" s="86"/>
      <c r="B120" s="86"/>
      <c r="C120" s="86"/>
      <c r="D120" s="35" t="s">
        <v>17</v>
      </c>
      <c r="E120" s="38" t="s">
        <v>21</v>
      </c>
      <c r="F120" s="24" t="s">
        <v>19</v>
      </c>
      <c r="G120" s="24">
        <v>100</v>
      </c>
      <c r="H120" s="48">
        <v>100</v>
      </c>
      <c r="I120" s="33">
        <f t="shared" ref="I120:I123" si="16">H120/G120*100</f>
        <v>100</v>
      </c>
      <c r="J120" s="79"/>
      <c r="K120" s="33"/>
      <c r="L120" s="79"/>
      <c r="M120" s="82"/>
      <c r="N120" s="89"/>
      <c r="O120" s="88"/>
      <c r="P120" s="88"/>
    </row>
    <row r="121" spans="1:16" ht="24" x14ac:dyDescent="0.25">
      <c r="A121" s="86"/>
      <c r="B121" s="86"/>
      <c r="C121" s="86"/>
      <c r="D121" s="35" t="s">
        <v>17</v>
      </c>
      <c r="E121" s="38" t="s">
        <v>22</v>
      </c>
      <c r="F121" s="24" t="s">
        <v>19</v>
      </c>
      <c r="G121" s="24">
        <v>100</v>
      </c>
      <c r="H121" s="48">
        <v>98.77</v>
      </c>
      <c r="I121" s="33">
        <f t="shared" si="16"/>
        <v>98.77</v>
      </c>
      <c r="J121" s="79"/>
      <c r="K121" s="33"/>
      <c r="L121" s="79"/>
      <c r="M121" s="82"/>
      <c r="N121" s="89"/>
      <c r="O121" s="88"/>
      <c r="P121" s="88"/>
    </row>
    <row r="122" spans="1:16" ht="48" x14ac:dyDescent="0.25">
      <c r="A122" s="86"/>
      <c r="B122" s="86"/>
      <c r="C122" s="86"/>
      <c r="D122" s="35" t="s">
        <v>17</v>
      </c>
      <c r="E122" s="38" t="s">
        <v>23</v>
      </c>
      <c r="F122" s="24" t="s">
        <v>19</v>
      </c>
      <c r="G122" s="24">
        <v>100</v>
      </c>
      <c r="H122" s="48">
        <v>100</v>
      </c>
      <c r="I122" s="33">
        <f t="shared" si="16"/>
        <v>100</v>
      </c>
      <c r="J122" s="79"/>
      <c r="K122" s="33"/>
      <c r="L122" s="79"/>
      <c r="M122" s="82"/>
      <c r="N122" s="89"/>
      <c r="O122" s="88"/>
      <c r="P122" s="88"/>
    </row>
    <row r="123" spans="1:16" ht="192" customHeight="1" x14ac:dyDescent="0.25">
      <c r="A123" s="86"/>
      <c r="B123" s="86"/>
      <c r="C123" s="86"/>
      <c r="D123" s="35" t="s">
        <v>17</v>
      </c>
      <c r="E123" s="38" t="s">
        <v>44</v>
      </c>
      <c r="F123" s="24" t="s">
        <v>19</v>
      </c>
      <c r="G123" s="24">
        <v>100</v>
      </c>
      <c r="H123" s="48">
        <v>100</v>
      </c>
      <c r="I123" s="33">
        <f t="shared" si="16"/>
        <v>100</v>
      </c>
      <c r="J123" s="80"/>
      <c r="K123" s="33"/>
      <c r="L123" s="80"/>
      <c r="M123" s="78"/>
      <c r="N123" s="89"/>
      <c r="O123" s="88"/>
      <c r="P123" s="88"/>
    </row>
    <row r="124" spans="1:16" ht="24" x14ac:dyDescent="0.25">
      <c r="A124" s="86" t="s">
        <v>276</v>
      </c>
      <c r="B124" s="86" t="s">
        <v>42</v>
      </c>
      <c r="C124" s="86" t="s">
        <v>13</v>
      </c>
      <c r="D124" s="35" t="s">
        <v>14</v>
      </c>
      <c r="E124" s="38" t="s">
        <v>15</v>
      </c>
      <c r="F124" s="24" t="s">
        <v>43</v>
      </c>
      <c r="G124" s="14">
        <v>512</v>
      </c>
      <c r="H124" s="48">
        <v>512</v>
      </c>
      <c r="I124" s="33">
        <f t="shared" ref="I124:I125" si="17">H124/G124*100</f>
        <v>100</v>
      </c>
      <c r="J124" s="33">
        <f>I124</f>
        <v>100</v>
      </c>
      <c r="K124" s="33"/>
      <c r="L124" s="77" t="s">
        <v>136</v>
      </c>
      <c r="M124" s="77"/>
      <c r="N124" s="89">
        <f>AVERAGE(J124:J130)</f>
        <v>98.98333333333332</v>
      </c>
      <c r="O124" s="88">
        <v>5</v>
      </c>
      <c r="P124" s="88" t="s">
        <v>63</v>
      </c>
    </row>
    <row r="125" spans="1:16" ht="36" x14ac:dyDescent="0.25">
      <c r="A125" s="86"/>
      <c r="B125" s="86"/>
      <c r="C125" s="86"/>
      <c r="D125" s="35" t="s">
        <v>17</v>
      </c>
      <c r="E125" s="38" t="s">
        <v>18</v>
      </c>
      <c r="F125" s="24" t="s">
        <v>19</v>
      </c>
      <c r="G125" s="28">
        <v>100</v>
      </c>
      <c r="H125" s="48">
        <v>100</v>
      </c>
      <c r="I125" s="33">
        <f t="shared" si="17"/>
        <v>100</v>
      </c>
      <c r="J125" s="77">
        <f>AVERAGE(I125:I130)</f>
        <v>97.966666666666654</v>
      </c>
      <c r="K125" s="33"/>
      <c r="L125" s="79"/>
      <c r="M125" s="82"/>
      <c r="N125" s="89"/>
      <c r="O125" s="88"/>
      <c r="P125" s="88"/>
    </row>
    <row r="126" spans="1:16" ht="37.5" customHeight="1" x14ac:dyDescent="0.25">
      <c r="A126" s="86"/>
      <c r="B126" s="86"/>
      <c r="C126" s="86"/>
      <c r="D126" s="35" t="s">
        <v>17</v>
      </c>
      <c r="E126" s="38" t="s">
        <v>20</v>
      </c>
      <c r="F126" s="24" t="s">
        <v>19</v>
      </c>
      <c r="G126" s="24">
        <v>0</v>
      </c>
      <c r="H126" s="48">
        <v>10</v>
      </c>
      <c r="I126" s="33">
        <f>IF(H126=0,100,IF(H126=10,90,IF(H126=25,75,IF(H126=45,55,IF(H126=70,30,IF(H126&gt;100,0,0))))))</f>
        <v>90</v>
      </c>
      <c r="J126" s="79"/>
      <c r="K126" s="33" t="s">
        <v>135</v>
      </c>
      <c r="L126" s="79"/>
      <c r="M126" s="82"/>
      <c r="N126" s="89"/>
      <c r="O126" s="88"/>
      <c r="P126" s="88"/>
    </row>
    <row r="127" spans="1:16" ht="24" x14ac:dyDescent="0.25">
      <c r="A127" s="86"/>
      <c r="B127" s="86"/>
      <c r="C127" s="86"/>
      <c r="D127" s="35" t="s">
        <v>17</v>
      </c>
      <c r="E127" s="38" t="s">
        <v>21</v>
      </c>
      <c r="F127" s="24" t="s">
        <v>19</v>
      </c>
      <c r="G127" s="48">
        <v>100</v>
      </c>
      <c r="H127" s="48">
        <v>100</v>
      </c>
      <c r="I127" s="33">
        <f t="shared" ref="I127:I132" si="18">H127/G127*100</f>
        <v>100</v>
      </c>
      <c r="J127" s="79"/>
      <c r="K127" s="33"/>
      <c r="L127" s="79"/>
      <c r="M127" s="82"/>
      <c r="N127" s="89"/>
      <c r="O127" s="88"/>
      <c r="P127" s="88"/>
    </row>
    <row r="128" spans="1:16" ht="24" x14ac:dyDescent="0.25">
      <c r="A128" s="86"/>
      <c r="B128" s="86"/>
      <c r="C128" s="86"/>
      <c r="D128" s="35" t="s">
        <v>17</v>
      </c>
      <c r="E128" s="38" t="s">
        <v>22</v>
      </c>
      <c r="F128" s="24" t="s">
        <v>19</v>
      </c>
      <c r="G128" s="24">
        <v>100</v>
      </c>
      <c r="H128" s="48">
        <v>97.8</v>
      </c>
      <c r="I128" s="33">
        <f t="shared" si="18"/>
        <v>97.8</v>
      </c>
      <c r="J128" s="79"/>
      <c r="K128" s="33"/>
      <c r="L128" s="79"/>
      <c r="M128" s="82"/>
      <c r="N128" s="89"/>
      <c r="O128" s="88"/>
      <c r="P128" s="88"/>
    </row>
    <row r="129" spans="1:16" ht="48" x14ac:dyDescent="0.25">
      <c r="A129" s="86"/>
      <c r="B129" s="86"/>
      <c r="C129" s="86"/>
      <c r="D129" s="35" t="s">
        <v>17</v>
      </c>
      <c r="E129" s="38" t="s">
        <v>23</v>
      </c>
      <c r="F129" s="24" t="s">
        <v>19</v>
      </c>
      <c r="G129" s="24">
        <v>100</v>
      </c>
      <c r="H129" s="48">
        <v>100</v>
      </c>
      <c r="I129" s="33">
        <f t="shared" si="18"/>
        <v>100</v>
      </c>
      <c r="J129" s="79"/>
      <c r="K129" s="33"/>
      <c r="L129" s="79"/>
      <c r="M129" s="82"/>
      <c r="N129" s="89"/>
      <c r="O129" s="88"/>
      <c r="P129" s="88"/>
    </row>
    <row r="130" spans="1:16" ht="192" customHeight="1" x14ac:dyDescent="0.25">
      <c r="A130" s="86"/>
      <c r="B130" s="86"/>
      <c r="C130" s="86"/>
      <c r="D130" s="35" t="s">
        <v>17</v>
      </c>
      <c r="E130" s="38" t="s">
        <v>44</v>
      </c>
      <c r="F130" s="24" t="s">
        <v>19</v>
      </c>
      <c r="G130" s="24">
        <v>100</v>
      </c>
      <c r="H130" s="48">
        <v>100</v>
      </c>
      <c r="I130" s="33">
        <f t="shared" si="18"/>
        <v>100</v>
      </c>
      <c r="J130" s="80"/>
      <c r="K130" s="33"/>
      <c r="L130" s="80"/>
      <c r="M130" s="78"/>
      <c r="N130" s="89"/>
      <c r="O130" s="88"/>
      <c r="P130" s="88"/>
    </row>
    <row r="131" spans="1:16" ht="42" customHeight="1" x14ac:dyDescent="0.25">
      <c r="A131" s="86" t="s">
        <v>54</v>
      </c>
      <c r="B131" s="86" t="s">
        <v>42</v>
      </c>
      <c r="C131" s="86" t="s">
        <v>13</v>
      </c>
      <c r="D131" s="35" t="s">
        <v>14</v>
      </c>
      <c r="E131" s="38" t="s">
        <v>15</v>
      </c>
      <c r="F131" s="24" t="s">
        <v>43</v>
      </c>
      <c r="G131" s="14">
        <v>63</v>
      </c>
      <c r="H131" s="48">
        <v>64</v>
      </c>
      <c r="I131" s="33">
        <f t="shared" si="18"/>
        <v>101.58730158730158</v>
      </c>
      <c r="J131" s="33">
        <f>I131</f>
        <v>101.58730158730158</v>
      </c>
      <c r="K131" s="33"/>
      <c r="L131" s="29" t="s">
        <v>156</v>
      </c>
      <c r="M131" s="98"/>
      <c r="N131" s="89">
        <f>AVERAGE(J131:J137)</f>
        <v>100.71031746031746</v>
      </c>
      <c r="O131" s="88">
        <v>5</v>
      </c>
      <c r="P131" s="88" t="s">
        <v>63</v>
      </c>
    </row>
    <row r="132" spans="1:16" ht="38.25" customHeight="1" x14ac:dyDescent="0.25">
      <c r="A132" s="86"/>
      <c r="B132" s="86"/>
      <c r="C132" s="86"/>
      <c r="D132" s="35" t="s">
        <v>17</v>
      </c>
      <c r="E132" s="38" t="s">
        <v>18</v>
      </c>
      <c r="F132" s="24" t="s">
        <v>19</v>
      </c>
      <c r="G132" s="28">
        <v>100</v>
      </c>
      <c r="H132" s="48">
        <v>100</v>
      </c>
      <c r="I132" s="33">
        <f t="shared" si="18"/>
        <v>100</v>
      </c>
      <c r="J132" s="77">
        <f>AVERAGE(I132:I137)</f>
        <v>99.833333333333329</v>
      </c>
      <c r="K132" s="33"/>
      <c r="L132" s="29" t="s">
        <v>157</v>
      </c>
      <c r="M132" s="84"/>
      <c r="N132" s="89"/>
      <c r="O132" s="88"/>
      <c r="P132" s="88"/>
    </row>
    <row r="133" spans="1:16" ht="24" x14ac:dyDescent="0.25">
      <c r="A133" s="86"/>
      <c r="B133" s="86"/>
      <c r="C133" s="86"/>
      <c r="D133" s="35" t="s">
        <v>17</v>
      </c>
      <c r="E133" s="38" t="s">
        <v>20</v>
      </c>
      <c r="F133" s="24" t="s">
        <v>19</v>
      </c>
      <c r="G133" s="24">
        <v>0</v>
      </c>
      <c r="H133" s="48">
        <v>0</v>
      </c>
      <c r="I133" s="33">
        <f>IF(H133=0,100,IF(H133=10,90,IF(H133=25,75,IF(H133=45,55,IF(H133=70,30,IF(H133&gt;100,0,0))))))</f>
        <v>100</v>
      </c>
      <c r="J133" s="79"/>
      <c r="K133" s="33"/>
      <c r="L133" s="29" t="s">
        <v>126</v>
      </c>
      <c r="M133" s="84"/>
      <c r="N133" s="89"/>
      <c r="O133" s="88"/>
      <c r="P133" s="88"/>
    </row>
    <row r="134" spans="1:16" ht="24" x14ac:dyDescent="0.25">
      <c r="A134" s="86"/>
      <c r="B134" s="86"/>
      <c r="C134" s="86"/>
      <c r="D134" s="35" t="s">
        <v>17</v>
      </c>
      <c r="E134" s="38" t="s">
        <v>21</v>
      </c>
      <c r="F134" s="24" t="s">
        <v>19</v>
      </c>
      <c r="G134" s="24">
        <v>100</v>
      </c>
      <c r="H134" s="48">
        <v>100</v>
      </c>
      <c r="I134" s="33">
        <f t="shared" ref="I134:I137" si="19">H134/G134*100</f>
        <v>100</v>
      </c>
      <c r="J134" s="79"/>
      <c r="K134" s="33"/>
      <c r="L134" s="29" t="s">
        <v>127</v>
      </c>
      <c r="M134" s="84"/>
      <c r="N134" s="89"/>
      <c r="O134" s="88"/>
      <c r="P134" s="88"/>
    </row>
    <row r="135" spans="1:16" ht="24" x14ac:dyDescent="0.25">
      <c r="A135" s="86"/>
      <c r="B135" s="86"/>
      <c r="C135" s="86"/>
      <c r="D135" s="35" t="s">
        <v>17</v>
      </c>
      <c r="E135" s="38" t="s">
        <v>22</v>
      </c>
      <c r="F135" s="24" t="s">
        <v>19</v>
      </c>
      <c r="G135" s="24">
        <v>100</v>
      </c>
      <c r="H135" s="48">
        <v>99</v>
      </c>
      <c r="I135" s="33">
        <f t="shared" si="19"/>
        <v>99</v>
      </c>
      <c r="J135" s="79"/>
      <c r="K135" s="33"/>
      <c r="L135" s="29" t="s">
        <v>128</v>
      </c>
      <c r="M135" s="84"/>
      <c r="N135" s="89"/>
      <c r="O135" s="88"/>
      <c r="P135" s="88"/>
    </row>
    <row r="136" spans="1:16" ht="48" x14ac:dyDescent="0.25">
      <c r="A136" s="86"/>
      <c r="B136" s="86"/>
      <c r="C136" s="86"/>
      <c r="D136" s="35" t="s">
        <v>17</v>
      </c>
      <c r="E136" s="38" t="s">
        <v>23</v>
      </c>
      <c r="F136" s="24" t="s">
        <v>19</v>
      </c>
      <c r="G136" s="24">
        <v>100</v>
      </c>
      <c r="H136" s="48">
        <v>100</v>
      </c>
      <c r="I136" s="33">
        <f t="shared" si="19"/>
        <v>100</v>
      </c>
      <c r="J136" s="79"/>
      <c r="K136" s="33"/>
      <c r="L136" s="29" t="s">
        <v>129</v>
      </c>
      <c r="M136" s="84"/>
      <c r="N136" s="89"/>
      <c r="O136" s="88"/>
      <c r="P136" s="88"/>
    </row>
    <row r="137" spans="1:16" ht="192" customHeight="1" x14ac:dyDescent="0.25">
      <c r="A137" s="86"/>
      <c r="B137" s="86"/>
      <c r="C137" s="86"/>
      <c r="D137" s="35" t="s">
        <v>17</v>
      </c>
      <c r="E137" s="38" t="s">
        <v>44</v>
      </c>
      <c r="F137" s="24" t="s">
        <v>19</v>
      </c>
      <c r="G137" s="24">
        <v>100</v>
      </c>
      <c r="H137" s="48">
        <v>100</v>
      </c>
      <c r="I137" s="33">
        <f t="shared" si="19"/>
        <v>100</v>
      </c>
      <c r="J137" s="80"/>
      <c r="K137" s="33"/>
      <c r="L137" s="29" t="s">
        <v>130</v>
      </c>
      <c r="M137" s="85"/>
      <c r="N137" s="89"/>
      <c r="O137" s="88"/>
      <c r="P137" s="88"/>
    </row>
    <row r="138" spans="1:16" s="10" customFormat="1" ht="24" x14ac:dyDescent="0.25">
      <c r="A138" s="90" t="s">
        <v>11</v>
      </c>
      <c r="B138" s="86" t="s">
        <v>12</v>
      </c>
      <c r="C138" s="86" t="s">
        <v>13</v>
      </c>
      <c r="D138" s="37" t="s">
        <v>14</v>
      </c>
      <c r="E138" s="37" t="s">
        <v>15</v>
      </c>
      <c r="F138" s="35" t="s">
        <v>16</v>
      </c>
      <c r="G138" s="14">
        <v>67</v>
      </c>
      <c r="H138" s="48">
        <v>67</v>
      </c>
      <c r="I138" s="51">
        <f t="shared" ref="I138:I139" si="20">H138/G138*100</f>
        <v>100</v>
      </c>
      <c r="J138" s="51">
        <f>I138</f>
        <v>100</v>
      </c>
      <c r="K138" s="51"/>
      <c r="L138" s="77" t="s">
        <v>59</v>
      </c>
      <c r="M138" s="89">
        <f>AVERAGE(J138:J144)</f>
        <v>99.631388888888893</v>
      </c>
      <c r="N138" s="77">
        <f>AVERAGE(M138:M159)</f>
        <v>100.06102505065644</v>
      </c>
      <c r="O138" s="111">
        <v>5</v>
      </c>
      <c r="P138" s="111" t="s">
        <v>63</v>
      </c>
    </row>
    <row r="139" spans="1:16" ht="39" customHeight="1" x14ac:dyDescent="0.25">
      <c r="A139" s="91"/>
      <c r="B139" s="86"/>
      <c r="C139" s="86"/>
      <c r="D139" s="37" t="s">
        <v>17</v>
      </c>
      <c r="E139" s="37" t="s">
        <v>18</v>
      </c>
      <c r="F139" s="35" t="s">
        <v>19</v>
      </c>
      <c r="G139" s="24">
        <v>7.5</v>
      </c>
      <c r="H139" s="48">
        <v>7.4</v>
      </c>
      <c r="I139" s="51">
        <f t="shared" si="20"/>
        <v>98.666666666666671</v>
      </c>
      <c r="J139" s="81">
        <f>AVERAGE(I139:I144)</f>
        <v>99.262777777777785</v>
      </c>
      <c r="K139" s="51"/>
      <c r="L139" s="79"/>
      <c r="M139" s="87"/>
      <c r="N139" s="79"/>
      <c r="O139" s="112"/>
      <c r="P139" s="112"/>
    </row>
    <row r="140" spans="1:16" ht="28.5" customHeight="1" x14ac:dyDescent="0.25">
      <c r="A140" s="91"/>
      <c r="B140" s="86"/>
      <c r="C140" s="86"/>
      <c r="D140" s="37" t="s">
        <v>17</v>
      </c>
      <c r="E140" s="37" t="s">
        <v>20</v>
      </c>
      <c r="F140" s="35" t="s">
        <v>19</v>
      </c>
      <c r="G140" s="24">
        <v>0</v>
      </c>
      <c r="H140" s="48">
        <v>0</v>
      </c>
      <c r="I140" s="51">
        <f>IF(H140=0,100,IF(H140=10,90,IF(H140=25,75,IF(H140=45,55,IF(H140=70,30,IF(H140&gt;100,0,0))))))</f>
        <v>100</v>
      </c>
      <c r="J140" s="96"/>
      <c r="K140" s="51"/>
      <c r="L140" s="79"/>
      <c r="M140" s="87"/>
      <c r="N140" s="79"/>
      <c r="O140" s="112"/>
      <c r="P140" s="112"/>
    </row>
    <row r="141" spans="1:16" ht="27.75" customHeight="1" x14ac:dyDescent="0.25">
      <c r="A141" s="91"/>
      <c r="B141" s="86"/>
      <c r="C141" s="86"/>
      <c r="D141" s="37" t="s">
        <v>17</v>
      </c>
      <c r="E141" s="37" t="s">
        <v>21</v>
      </c>
      <c r="F141" s="35" t="s">
        <v>19</v>
      </c>
      <c r="G141" s="24">
        <v>100</v>
      </c>
      <c r="H141" s="48">
        <v>100</v>
      </c>
      <c r="I141" s="51">
        <f t="shared" ref="I141:I146" si="21">H141/G141*100</f>
        <v>100</v>
      </c>
      <c r="J141" s="96"/>
      <c r="K141" s="51"/>
      <c r="L141" s="79"/>
      <c r="M141" s="87"/>
      <c r="N141" s="79"/>
      <c r="O141" s="112"/>
      <c r="P141" s="112"/>
    </row>
    <row r="142" spans="1:16" ht="24" x14ac:dyDescent="0.25">
      <c r="A142" s="91"/>
      <c r="B142" s="86"/>
      <c r="C142" s="86"/>
      <c r="D142" s="37" t="s">
        <v>17</v>
      </c>
      <c r="E142" s="37" t="s">
        <v>22</v>
      </c>
      <c r="F142" s="35" t="s">
        <v>19</v>
      </c>
      <c r="G142" s="24">
        <v>100</v>
      </c>
      <c r="H142" s="48">
        <v>96.91</v>
      </c>
      <c r="I142" s="51">
        <f t="shared" si="21"/>
        <v>96.91</v>
      </c>
      <c r="J142" s="96"/>
      <c r="K142" s="51"/>
      <c r="L142" s="79"/>
      <c r="M142" s="87"/>
      <c r="N142" s="79"/>
      <c r="O142" s="112"/>
      <c r="P142" s="112"/>
    </row>
    <row r="143" spans="1:16" ht="52.5" customHeight="1" x14ac:dyDescent="0.25">
      <c r="A143" s="91"/>
      <c r="B143" s="86"/>
      <c r="C143" s="86"/>
      <c r="D143" s="37" t="s">
        <v>17</v>
      </c>
      <c r="E143" s="37" t="s">
        <v>23</v>
      </c>
      <c r="F143" s="35" t="s">
        <v>19</v>
      </c>
      <c r="G143" s="24">
        <v>100</v>
      </c>
      <c r="H143" s="48">
        <v>100</v>
      </c>
      <c r="I143" s="51">
        <f t="shared" si="21"/>
        <v>100</v>
      </c>
      <c r="J143" s="96"/>
      <c r="K143" s="51"/>
      <c r="L143" s="79"/>
      <c r="M143" s="87"/>
      <c r="N143" s="79"/>
      <c r="O143" s="112"/>
      <c r="P143" s="112"/>
    </row>
    <row r="144" spans="1:16" ht="204" x14ac:dyDescent="0.25">
      <c r="A144" s="91"/>
      <c r="B144" s="86"/>
      <c r="C144" s="86"/>
      <c r="D144" s="37" t="s">
        <v>17</v>
      </c>
      <c r="E144" s="37" t="s">
        <v>24</v>
      </c>
      <c r="F144" s="35" t="s">
        <v>19</v>
      </c>
      <c r="G144" s="24">
        <v>100</v>
      </c>
      <c r="H144" s="48">
        <v>100</v>
      </c>
      <c r="I144" s="51">
        <f t="shared" si="21"/>
        <v>100</v>
      </c>
      <c r="J144" s="97"/>
      <c r="K144" s="51"/>
      <c r="L144" s="80"/>
      <c r="M144" s="87"/>
      <c r="N144" s="79"/>
      <c r="O144" s="112"/>
      <c r="P144" s="112"/>
    </row>
    <row r="145" spans="1:16" ht="24" x14ac:dyDescent="0.25">
      <c r="A145" s="91"/>
      <c r="B145" s="86" t="s">
        <v>25</v>
      </c>
      <c r="C145" s="86" t="s">
        <v>13</v>
      </c>
      <c r="D145" s="37" t="s">
        <v>14</v>
      </c>
      <c r="E145" s="37" t="s">
        <v>15</v>
      </c>
      <c r="F145" s="35" t="s">
        <v>16</v>
      </c>
      <c r="G145" s="14">
        <v>264</v>
      </c>
      <c r="H145" s="48">
        <v>267</v>
      </c>
      <c r="I145" s="51">
        <f t="shared" si="21"/>
        <v>101.13636363636364</v>
      </c>
      <c r="J145" s="51">
        <f>I145</f>
        <v>101.13636363636364</v>
      </c>
      <c r="K145" s="51"/>
      <c r="L145" s="77" t="s">
        <v>59</v>
      </c>
      <c r="M145" s="89">
        <f>AVERAGE(J145:J151)</f>
        <v>100.4571683046683</v>
      </c>
      <c r="N145" s="79"/>
      <c r="O145" s="112"/>
      <c r="P145" s="112"/>
    </row>
    <row r="146" spans="1:16" ht="36" x14ac:dyDescent="0.25">
      <c r="A146" s="91"/>
      <c r="B146" s="86"/>
      <c r="C146" s="86"/>
      <c r="D146" s="37" t="s">
        <v>17</v>
      </c>
      <c r="E146" s="37" t="s">
        <v>18</v>
      </c>
      <c r="F146" s="35" t="s">
        <v>19</v>
      </c>
      <c r="G146" s="28">
        <v>29.6</v>
      </c>
      <c r="H146" s="48">
        <v>29.7</v>
      </c>
      <c r="I146" s="51">
        <f t="shared" si="21"/>
        <v>100.33783783783782</v>
      </c>
      <c r="J146" s="81">
        <f>AVERAGE(I146:I151)</f>
        <v>99.777972972972975</v>
      </c>
      <c r="K146" s="51"/>
      <c r="L146" s="79"/>
      <c r="M146" s="87"/>
      <c r="N146" s="79"/>
      <c r="O146" s="112"/>
      <c r="P146" s="112"/>
    </row>
    <row r="147" spans="1:16" ht="24" x14ac:dyDescent="0.25">
      <c r="A147" s="91"/>
      <c r="B147" s="86"/>
      <c r="C147" s="86"/>
      <c r="D147" s="37" t="s">
        <v>17</v>
      </c>
      <c r="E147" s="37" t="s">
        <v>20</v>
      </c>
      <c r="F147" s="35" t="s">
        <v>19</v>
      </c>
      <c r="G147" s="24">
        <v>0</v>
      </c>
      <c r="H147" s="48">
        <v>0</v>
      </c>
      <c r="I147" s="51">
        <f>IF(H147=0,100,IF(H147=10,90,IF(H147=25,75,IF(H147=45,55,IF(H147=70,30,IF(H147&gt;100,0,0))))))</f>
        <v>100</v>
      </c>
      <c r="J147" s="96"/>
      <c r="K147" s="51"/>
      <c r="L147" s="79"/>
      <c r="M147" s="87"/>
      <c r="N147" s="79"/>
      <c r="O147" s="112"/>
      <c r="P147" s="112"/>
    </row>
    <row r="148" spans="1:16" ht="24" x14ac:dyDescent="0.25">
      <c r="A148" s="91"/>
      <c r="B148" s="86"/>
      <c r="C148" s="86"/>
      <c r="D148" s="37" t="s">
        <v>17</v>
      </c>
      <c r="E148" s="37" t="s">
        <v>21</v>
      </c>
      <c r="F148" s="35" t="s">
        <v>19</v>
      </c>
      <c r="G148" s="24">
        <v>100</v>
      </c>
      <c r="H148" s="48">
        <v>100</v>
      </c>
      <c r="I148" s="51">
        <f t="shared" ref="I148:I154" si="22">H148/G148*100</f>
        <v>100</v>
      </c>
      <c r="J148" s="96"/>
      <c r="K148" s="51"/>
      <c r="L148" s="79"/>
      <c r="M148" s="87"/>
      <c r="N148" s="79"/>
      <c r="O148" s="112"/>
      <c r="P148" s="112"/>
    </row>
    <row r="149" spans="1:16" ht="24" x14ac:dyDescent="0.25">
      <c r="A149" s="91"/>
      <c r="B149" s="86"/>
      <c r="C149" s="86"/>
      <c r="D149" s="37" t="s">
        <v>17</v>
      </c>
      <c r="E149" s="37" t="s">
        <v>22</v>
      </c>
      <c r="F149" s="35" t="s">
        <v>19</v>
      </c>
      <c r="G149" s="24">
        <v>100</v>
      </c>
      <c r="H149" s="48">
        <v>98.33</v>
      </c>
      <c r="I149" s="51">
        <f t="shared" si="22"/>
        <v>98.33</v>
      </c>
      <c r="J149" s="96"/>
      <c r="K149" s="51"/>
      <c r="L149" s="79"/>
      <c r="M149" s="87"/>
      <c r="N149" s="79"/>
      <c r="O149" s="112"/>
      <c r="P149" s="112"/>
    </row>
    <row r="150" spans="1:16" ht="48" x14ac:dyDescent="0.25">
      <c r="A150" s="91"/>
      <c r="B150" s="86"/>
      <c r="C150" s="86"/>
      <c r="D150" s="37" t="s">
        <v>17</v>
      </c>
      <c r="E150" s="37" t="s">
        <v>23</v>
      </c>
      <c r="F150" s="35" t="s">
        <v>19</v>
      </c>
      <c r="G150" s="24">
        <v>100</v>
      </c>
      <c r="H150" s="48">
        <v>100</v>
      </c>
      <c r="I150" s="51">
        <f t="shared" si="22"/>
        <v>100</v>
      </c>
      <c r="J150" s="96"/>
      <c r="K150" s="51"/>
      <c r="L150" s="79"/>
      <c r="M150" s="87"/>
      <c r="N150" s="79"/>
      <c r="O150" s="112"/>
      <c r="P150" s="112"/>
    </row>
    <row r="151" spans="1:16" ht="204" x14ac:dyDescent="0.25">
      <c r="A151" s="91"/>
      <c r="B151" s="86"/>
      <c r="C151" s="86"/>
      <c r="D151" s="37" t="s">
        <v>17</v>
      </c>
      <c r="E151" s="37" t="s">
        <v>24</v>
      </c>
      <c r="F151" s="35" t="s">
        <v>19</v>
      </c>
      <c r="G151" s="24">
        <v>100</v>
      </c>
      <c r="H151" s="48">
        <v>100</v>
      </c>
      <c r="I151" s="51">
        <f t="shared" si="22"/>
        <v>100</v>
      </c>
      <c r="J151" s="97"/>
      <c r="K151" s="51"/>
      <c r="L151" s="80"/>
      <c r="M151" s="87"/>
      <c r="N151" s="79"/>
      <c r="O151" s="112"/>
      <c r="P151" s="112"/>
    </row>
    <row r="152" spans="1:16" ht="24" x14ac:dyDescent="0.25">
      <c r="A152" s="91"/>
      <c r="B152" s="90" t="s">
        <v>26</v>
      </c>
      <c r="C152" s="90" t="s">
        <v>13</v>
      </c>
      <c r="D152" s="37" t="s">
        <v>14</v>
      </c>
      <c r="E152" s="37" t="s">
        <v>15</v>
      </c>
      <c r="F152" s="35" t="s">
        <v>16</v>
      </c>
      <c r="G152" s="14">
        <v>529</v>
      </c>
      <c r="H152" s="48">
        <v>531</v>
      </c>
      <c r="I152" s="51">
        <f t="shared" si="22"/>
        <v>100.37807183364839</v>
      </c>
      <c r="J152" s="81">
        <f>AVERAGE(I152:I153)</f>
        <v>100.1890359168242</v>
      </c>
      <c r="K152" s="51"/>
      <c r="L152" s="77" t="s">
        <v>59</v>
      </c>
      <c r="M152" s="77">
        <f>AVERAGE(J152:J159)</f>
        <v>100.0945179584121</v>
      </c>
      <c r="N152" s="79"/>
      <c r="O152" s="112"/>
      <c r="P152" s="112"/>
    </row>
    <row r="153" spans="1:16" ht="27.75" customHeight="1" x14ac:dyDescent="0.25">
      <c r="A153" s="91"/>
      <c r="B153" s="91"/>
      <c r="C153" s="91"/>
      <c r="D153" s="37" t="s">
        <v>14</v>
      </c>
      <c r="E153" s="56" t="s">
        <v>166</v>
      </c>
      <c r="F153" s="35" t="s">
        <v>16</v>
      </c>
      <c r="G153" s="14">
        <v>35</v>
      </c>
      <c r="H153" s="48">
        <v>35</v>
      </c>
      <c r="I153" s="51">
        <f t="shared" si="22"/>
        <v>100</v>
      </c>
      <c r="J153" s="78"/>
      <c r="K153" s="51"/>
      <c r="L153" s="79"/>
      <c r="M153" s="82"/>
      <c r="N153" s="79"/>
      <c r="O153" s="112"/>
      <c r="P153" s="112"/>
    </row>
    <row r="154" spans="1:16" ht="36" x14ac:dyDescent="0.25">
      <c r="A154" s="91"/>
      <c r="B154" s="91"/>
      <c r="C154" s="91"/>
      <c r="D154" s="37" t="s">
        <v>17</v>
      </c>
      <c r="E154" s="37" t="s">
        <v>18</v>
      </c>
      <c r="F154" s="35" t="s">
        <v>19</v>
      </c>
      <c r="G154" s="44">
        <v>62.9</v>
      </c>
      <c r="H154" s="48">
        <v>62.9</v>
      </c>
      <c r="I154" s="51">
        <f t="shared" si="22"/>
        <v>100</v>
      </c>
      <c r="J154" s="81">
        <f>AVERAGE(I154:I159)</f>
        <v>100</v>
      </c>
      <c r="K154" s="51"/>
      <c r="L154" s="79"/>
      <c r="M154" s="82"/>
      <c r="N154" s="79"/>
      <c r="O154" s="112"/>
      <c r="P154" s="112"/>
    </row>
    <row r="155" spans="1:16" ht="24" x14ac:dyDescent="0.25">
      <c r="A155" s="91"/>
      <c r="B155" s="91"/>
      <c r="C155" s="91"/>
      <c r="D155" s="37" t="s">
        <v>17</v>
      </c>
      <c r="E155" s="37" t="s">
        <v>20</v>
      </c>
      <c r="F155" s="35" t="s">
        <v>19</v>
      </c>
      <c r="G155" s="24">
        <v>0</v>
      </c>
      <c r="H155" s="48">
        <v>0</v>
      </c>
      <c r="I155" s="51">
        <f>IF(H155=0,100,IF(H155=10,90,IF(H155=25,75,IF(H155=45,55,IF(H155=70,30,IF(H155&gt;100,0,0))))))</f>
        <v>100</v>
      </c>
      <c r="J155" s="96"/>
      <c r="K155" s="51"/>
      <c r="L155" s="79"/>
      <c r="M155" s="82"/>
      <c r="N155" s="79"/>
      <c r="O155" s="112"/>
      <c r="P155" s="112"/>
    </row>
    <row r="156" spans="1:16" ht="24" x14ac:dyDescent="0.25">
      <c r="A156" s="91"/>
      <c r="B156" s="91"/>
      <c r="C156" s="91"/>
      <c r="D156" s="37" t="s">
        <v>17</v>
      </c>
      <c r="E156" s="37" t="s">
        <v>21</v>
      </c>
      <c r="F156" s="35" t="s">
        <v>19</v>
      </c>
      <c r="G156" s="24">
        <v>100</v>
      </c>
      <c r="H156" s="48">
        <v>100</v>
      </c>
      <c r="I156" s="51">
        <f t="shared" ref="I156:I161" si="23">H156/G156*100</f>
        <v>100</v>
      </c>
      <c r="J156" s="96"/>
      <c r="K156" s="51"/>
      <c r="L156" s="79"/>
      <c r="M156" s="82"/>
      <c r="N156" s="79"/>
      <c r="O156" s="112"/>
      <c r="P156" s="112"/>
    </row>
    <row r="157" spans="1:16" ht="24" x14ac:dyDescent="0.25">
      <c r="A157" s="91"/>
      <c r="B157" s="91"/>
      <c r="C157" s="91"/>
      <c r="D157" s="37" t="s">
        <v>17</v>
      </c>
      <c r="E157" s="37" t="s">
        <v>22</v>
      </c>
      <c r="F157" s="35" t="s">
        <v>19</v>
      </c>
      <c r="G157" s="24">
        <v>100</v>
      </c>
      <c r="H157" s="48">
        <v>100</v>
      </c>
      <c r="I157" s="51">
        <f t="shared" si="23"/>
        <v>100</v>
      </c>
      <c r="J157" s="96"/>
      <c r="K157" s="51"/>
      <c r="L157" s="79"/>
      <c r="M157" s="82"/>
      <c r="N157" s="79"/>
      <c r="O157" s="112"/>
      <c r="P157" s="112"/>
    </row>
    <row r="158" spans="1:16" ht="48" x14ac:dyDescent="0.25">
      <c r="A158" s="91"/>
      <c r="B158" s="91"/>
      <c r="C158" s="91"/>
      <c r="D158" s="37" t="s">
        <v>17</v>
      </c>
      <c r="E158" s="37" t="s">
        <v>23</v>
      </c>
      <c r="F158" s="35" t="s">
        <v>19</v>
      </c>
      <c r="G158" s="35">
        <v>100</v>
      </c>
      <c r="H158" s="48">
        <v>100</v>
      </c>
      <c r="I158" s="51">
        <f t="shared" si="23"/>
        <v>100</v>
      </c>
      <c r="J158" s="96"/>
      <c r="K158" s="51"/>
      <c r="L158" s="79"/>
      <c r="M158" s="82"/>
      <c r="N158" s="79"/>
      <c r="O158" s="112"/>
      <c r="P158" s="112"/>
    </row>
    <row r="159" spans="1:16" ht="204" x14ac:dyDescent="0.25">
      <c r="A159" s="92"/>
      <c r="B159" s="92"/>
      <c r="C159" s="92"/>
      <c r="D159" s="37" t="s">
        <v>17</v>
      </c>
      <c r="E159" s="37" t="s">
        <v>24</v>
      </c>
      <c r="F159" s="35" t="s">
        <v>19</v>
      </c>
      <c r="G159" s="35">
        <v>100</v>
      </c>
      <c r="H159" s="48">
        <v>100</v>
      </c>
      <c r="I159" s="51">
        <f t="shared" si="23"/>
        <v>100</v>
      </c>
      <c r="J159" s="97"/>
      <c r="K159" s="51"/>
      <c r="L159" s="80"/>
      <c r="M159" s="78"/>
      <c r="N159" s="80"/>
      <c r="O159" s="113"/>
      <c r="P159" s="113"/>
    </row>
    <row r="160" spans="1:16" ht="66.75" customHeight="1" x14ac:dyDescent="0.25">
      <c r="A160" s="90" t="s">
        <v>27</v>
      </c>
      <c r="B160" s="86" t="s">
        <v>12</v>
      </c>
      <c r="C160" s="86" t="s">
        <v>13</v>
      </c>
      <c r="D160" s="37" t="s">
        <v>14</v>
      </c>
      <c r="E160" s="37" t="s">
        <v>15</v>
      </c>
      <c r="F160" s="35" t="s">
        <v>16</v>
      </c>
      <c r="G160" s="14">
        <v>29</v>
      </c>
      <c r="H160" s="48">
        <v>27</v>
      </c>
      <c r="I160" s="33">
        <f t="shared" si="23"/>
        <v>93.103448275862064</v>
      </c>
      <c r="J160" s="33">
        <f>I160</f>
        <v>93.103448275862064</v>
      </c>
      <c r="K160" s="53" t="s">
        <v>227</v>
      </c>
      <c r="L160" s="77" t="s">
        <v>159</v>
      </c>
      <c r="M160" s="89">
        <f>AVERAGE(J160:J166)</f>
        <v>95.475672357995762</v>
      </c>
      <c r="N160" s="77">
        <f>AVERAGE(M160:M181)</f>
        <v>97.638743560827962</v>
      </c>
      <c r="O160" s="111">
        <v>5</v>
      </c>
      <c r="P160" s="111" t="s">
        <v>63</v>
      </c>
    </row>
    <row r="161" spans="1:16" ht="39.75" customHeight="1" x14ac:dyDescent="0.25">
      <c r="A161" s="91"/>
      <c r="B161" s="86"/>
      <c r="C161" s="86"/>
      <c r="D161" s="37" t="s">
        <v>17</v>
      </c>
      <c r="E161" s="37" t="s">
        <v>18</v>
      </c>
      <c r="F161" s="35" t="s">
        <v>19</v>
      </c>
      <c r="G161" s="52">
        <v>10.3</v>
      </c>
      <c r="H161" s="48">
        <v>10</v>
      </c>
      <c r="I161" s="33">
        <f t="shared" si="23"/>
        <v>97.087378640776691</v>
      </c>
      <c r="J161" s="77">
        <f>AVERAGE(I161:I166)</f>
        <v>97.847896440129446</v>
      </c>
      <c r="K161" s="53"/>
      <c r="L161" s="79"/>
      <c r="M161" s="87"/>
      <c r="N161" s="79"/>
      <c r="O161" s="112"/>
      <c r="P161" s="112"/>
    </row>
    <row r="162" spans="1:16" ht="24" x14ac:dyDescent="0.25">
      <c r="A162" s="91"/>
      <c r="B162" s="86"/>
      <c r="C162" s="86"/>
      <c r="D162" s="37" t="s">
        <v>17</v>
      </c>
      <c r="E162" s="37" t="s">
        <v>20</v>
      </c>
      <c r="F162" s="35" t="s">
        <v>19</v>
      </c>
      <c r="G162" s="24">
        <v>0</v>
      </c>
      <c r="H162" s="48">
        <v>0</v>
      </c>
      <c r="I162" s="33">
        <f>IF(H162=0,100,IF(H162=10,90,IF(H162=25,75,IF(H162=45,55,IF(H162=70,30,IF(H162&gt;100,0,0))))))</f>
        <v>100</v>
      </c>
      <c r="J162" s="79"/>
      <c r="K162" s="51"/>
      <c r="L162" s="79"/>
      <c r="M162" s="87"/>
      <c r="N162" s="79"/>
      <c r="O162" s="112"/>
      <c r="P162" s="112"/>
    </row>
    <row r="163" spans="1:16" ht="24" x14ac:dyDescent="0.25">
      <c r="A163" s="91"/>
      <c r="B163" s="86"/>
      <c r="C163" s="86"/>
      <c r="D163" s="37" t="s">
        <v>17</v>
      </c>
      <c r="E163" s="37" t="s">
        <v>21</v>
      </c>
      <c r="F163" s="35" t="s">
        <v>19</v>
      </c>
      <c r="G163" s="24">
        <v>100</v>
      </c>
      <c r="H163" s="48">
        <v>100</v>
      </c>
      <c r="I163" s="33">
        <f t="shared" ref="I163:I168" si="24">H163/G163*100</f>
        <v>100</v>
      </c>
      <c r="J163" s="79"/>
      <c r="K163" s="51"/>
      <c r="L163" s="79"/>
      <c r="M163" s="87"/>
      <c r="N163" s="79"/>
      <c r="O163" s="112"/>
      <c r="P163" s="112"/>
    </row>
    <row r="164" spans="1:16" ht="24" x14ac:dyDescent="0.25">
      <c r="A164" s="91"/>
      <c r="B164" s="86"/>
      <c r="C164" s="86"/>
      <c r="D164" s="37" t="s">
        <v>17</v>
      </c>
      <c r="E164" s="37" t="s">
        <v>22</v>
      </c>
      <c r="F164" s="35" t="s">
        <v>19</v>
      </c>
      <c r="G164" s="35">
        <v>100</v>
      </c>
      <c r="H164" s="48">
        <v>100</v>
      </c>
      <c r="I164" s="33">
        <f t="shared" si="24"/>
        <v>100</v>
      </c>
      <c r="J164" s="79"/>
      <c r="K164" s="51"/>
      <c r="L164" s="79"/>
      <c r="M164" s="87"/>
      <c r="N164" s="79"/>
      <c r="O164" s="112"/>
      <c r="P164" s="112"/>
    </row>
    <row r="165" spans="1:16" ht="48" x14ac:dyDescent="0.25">
      <c r="A165" s="91"/>
      <c r="B165" s="86"/>
      <c r="C165" s="86"/>
      <c r="D165" s="37" t="s">
        <v>17</v>
      </c>
      <c r="E165" s="37" t="s">
        <v>23</v>
      </c>
      <c r="F165" s="35" t="s">
        <v>19</v>
      </c>
      <c r="G165" s="35">
        <v>100</v>
      </c>
      <c r="H165" s="48">
        <v>100</v>
      </c>
      <c r="I165" s="33">
        <f t="shared" si="24"/>
        <v>100</v>
      </c>
      <c r="J165" s="79"/>
      <c r="K165" s="51"/>
      <c r="L165" s="79"/>
      <c r="M165" s="87"/>
      <c r="N165" s="79"/>
      <c r="O165" s="112"/>
      <c r="P165" s="112"/>
    </row>
    <row r="166" spans="1:16" ht="211.5" customHeight="1" x14ac:dyDescent="0.25">
      <c r="A166" s="91"/>
      <c r="B166" s="86"/>
      <c r="C166" s="86"/>
      <c r="D166" s="37" t="s">
        <v>17</v>
      </c>
      <c r="E166" s="37" t="s">
        <v>24</v>
      </c>
      <c r="F166" s="35" t="s">
        <v>19</v>
      </c>
      <c r="G166" s="24">
        <v>100</v>
      </c>
      <c r="H166" s="48">
        <v>90</v>
      </c>
      <c r="I166" s="33">
        <f t="shared" si="24"/>
        <v>90</v>
      </c>
      <c r="J166" s="80"/>
      <c r="K166" s="51" t="s">
        <v>228</v>
      </c>
      <c r="L166" s="80"/>
      <c r="M166" s="87"/>
      <c r="N166" s="79"/>
      <c r="O166" s="112"/>
      <c r="P166" s="112"/>
    </row>
    <row r="167" spans="1:16" ht="24" x14ac:dyDescent="0.25">
      <c r="A167" s="91"/>
      <c r="B167" s="86" t="s">
        <v>25</v>
      </c>
      <c r="C167" s="86" t="s">
        <v>13</v>
      </c>
      <c r="D167" s="37" t="s">
        <v>14</v>
      </c>
      <c r="E167" s="37" t="s">
        <v>15</v>
      </c>
      <c r="F167" s="24" t="s">
        <v>43</v>
      </c>
      <c r="G167" s="14">
        <v>56</v>
      </c>
      <c r="H167" s="48">
        <v>56</v>
      </c>
      <c r="I167" s="33">
        <f t="shared" si="24"/>
        <v>100</v>
      </c>
      <c r="J167" s="33">
        <f>I167</f>
        <v>100</v>
      </c>
      <c r="K167" s="53"/>
      <c r="L167" s="77" t="s">
        <v>160</v>
      </c>
      <c r="M167" s="89">
        <f>AVERAGE(J167:J173)</f>
        <v>99.166666666666657</v>
      </c>
      <c r="N167" s="79"/>
      <c r="O167" s="112"/>
      <c r="P167" s="112"/>
    </row>
    <row r="168" spans="1:16" ht="36" x14ac:dyDescent="0.25">
      <c r="A168" s="91"/>
      <c r="B168" s="86"/>
      <c r="C168" s="86"/>
      <c r="D168" s="37" t="s">
        <v>17</v>
      </c>
      <c r="E168" s="37" t="s">
        <v>18</v>
      </c>
      <c r="F168" s="35" t="s">
        <v>19</v>
      </c>
      <c r="G168" s="52">
        <v>19.899999999999999</v>
      </c>
      <c r="H168" s="48">
        <v>19.899999999999999</v>
      </c>
      <c r="I168" s="33">
        <f t="shared" si="24"/>
        <v>100</v>
      </c>
      <c r="J168" s="77">
        <f>AVERAGE(I168:I173)</f>
        <v>98.333333333333329</v>
      </c>
      <c r="K168" s="53"/>
      <c r="L168" s="79"/>
      <c r="M168" s="87"/>
      <c r="N168" s="79"/>
      <c r="O168" s="112"/>
      <c r="P168" s="112"/>
    </row>
    <row r="169" spans="1:16" ht="24" x14ac:dyDescent="0.25">
      <c r="A169" s="91"/>
      <c r="B169" s="86"/>
      <c r="C169" s="86"/>
      <c r="D169" s="37" t="s">
        <v>17</v>
      </c>
      <c r="E169" s="37" t="s">
        <v>20</v>
      </c>
      <c r="F169" s="35" t="s">
        <v>19</v>
      </c>
      <c r="G169" s="35">
        <v>0</v>
      </c>
      <c r="H169" s="48">
        <v>0</v>
      </c>
      <c r="I169" s="33">
        <f>IF(H169=0,100,IF(H169=10,90,IF(H169=25,75,IF(H169=45,55,IF(H169=70,30,IF(H169&gt;100,0,0))))))</f>
        <v>100</v>
      </c>
      <c r="J169" s="79"/>
      <c r="K169" s="51"/>
      <c r="L169" s="79"/>
      <c r="M169" s="87"/>
      <c r="N169" s="79"/>
      <c r="O169" s="112"/>
      <c r="P169" s="112"/>
    </row>
    <row r="170" spans="1:16" ht="24" x14ac:dyDescent="0.25">
      <c r="A170" s="91"/>
      <c r="B170" s="86"/>
      <c r="C170" s="86"/>
      <c r="D170" s="37" t="s">
        <v>17</v>
      </c>
      <c r="E170" s="37" t="s">
        <v>21</v>
      </c>
      <c r="F170" s="35" t="s">
        <v>19</v>
      </c>
      <c r="G170" s="24">
        <v>100</v>
      </c>
      <c r="H170" s="48">
        <v>100</v>
      </c>
      <c r="I170" s="33">
        <f t="shared" ref="I170:I176" si="25">H170/G170*100</f>
        <v>100</v>
      </c>
      <c r="J170" s="79"/>
      <c r="K170" s="51"/>
      <c r="L170" s="79"/>
      <c r="M170" s="87"/>
      <c r="N170" s="79"/>
      <c r="O170" s="112"/>
      <c r="P170" s="112"/>
    </row>
    <row r="171" spans="1:16" ht="24" x14ac:dyDescent="0.25">
      <c r="A171" s="91"/>
      <c r="B171" s="86"/>
      <c r="C171" s="86"/>
      <c r="D171" s="37" t="s">
        <v>17</v>
      </c>
      <c r="E171" s="37" t="s">
        <v>22</v>
      </c>
      <c r="F171" s="35" t="s">
        <v>19</v>
      </c>
      <c r="G171" s="24">
        <v>100</v>
      </c>
      <c r="H171" s="48">
        <v>100</v>
      </c>
      <c r="I171" s="33">
        <f t="shared" si="25"/>
        <v>100</v>
      </c>
      <c r="J171" s="79"/>
      <c r="K171" s="53"/>
      <c r="L171" s="79"/>
      <c r="M171" s="87"/>
      <c r="N171" s="79"/>
      <c r="O171" s="112"/>
      <c r="P171" s="112"/>
    </row>
    <row r="172" spans="1:16" ht="48" x14ac:dyDescent="0.25">
      <c r="A172" s="91"/>
      <c r="B172" s="86"/>
      <c r="C172" s="86"/>
      <c r="D172" s="37" t="s">
        <v>17</v>
      </c>
      <c r="E172" s="37" t="s">
        <v>23</v>
      </c>
      <c r="F172" s="35" t="s">
        <v>19</v>
      </c>
      <c r="G172" s="24">
        <v>100</v>
      </c>
      <c r="H172" s="48">
        <v>100</v>
      </c>
      <c r="I172" s="33">
        <f t="shared" si="25"/>
        <v>100</v>
      </c>
      <c r="J172" s="79"/>
      <c r="K172" s="51"/>
      <c r="L172" s="79"/>
      <c r="M172" s="87"/>
      <c r="N172" s="79"/>
      <c r="O172" s="112"/>
      <c r="P172" s="112"/>
    </row>
    <row r="173" spans="1:16" ht="204" x14ac:dyDescent="0.25">
      <c r="A173" s="91"/>
      <c r="B173" s="86"/>
      <c r="C173" s="86"/>
      <c r="D173" s="37" t="s">
        <v>17</v>
      </c>
      <c r="E173" s="37" t="s">
        <v>24</v>
      </c>
      <c r="F173" s="35" t="s">
        <v>19</v>
      </c>
      <c r="G173" s="24">
        <v>100</v>
      </c>
      <c r="H173" s="48">
        <v>90</v>
      </c>
      <c r="I173" s="33">
        <f t="shared" si="25"/>
        <v>90</v>
      </c>
      <c r="J173" s="80"/>
      <c r="K173" s="51" t="s">
        <v>228</v>
      </c>
      <c r="L173" s="80"/>
      <c r="M173" s="87"/>
      <c r="N173" s="79"/>
      <c r="O173" s="112"/>
      <c r="P173" s="112"/>
    </row>
    <row r="174" spans="1:16" ht="65.25" customHeight="1" x14ac:dyDescent="0.25">
      <c r="A174" s="91"/>
      <c r="B174" s="90" t="s">
        <v>26</v>
      </c>
      <c r="C174" s="90" t="s">
        <v>13</v>
      </c>
      <c r="D174" s="37" t="s">
        <v>14</v>
      </c>
      <c r="E174" s="37" t="s">
        <v>15</v>
      </c>
      <c r="F174" s="35" t="s">
        <v>16</v>
      </c>
      <c r="G174" s="14">
        <v>186</v>
      </c>
      <c r="H174" s="48">
        <v>181</v>
      </c>
      <c r="I174" s="33">
        <f t="shared" si="25"/>
        <v>97.311827956989248</v>
      </c>
      <c r="J174" s="77">
        <f>AVERAGE(I174:I175)</f>
        <v>98.655913978494624</v>
      </c>
      <c r="K174" s="53"/>
      <c r="L174" s="77" t="s">
        <v>158</v>
      </c>
      <c r="M174" s="89">
        <f>AVERAGE(J174:J181)</f>
        <v>98.273891657821466</v>
      </c>
      <c r="N174" s="79"/>
      <c r="O174" s="112"/>
      <c r="P174" s="112"/>
    </row>
    <row r="175" spans="1:16" ht="51.75" customHeight="1" x14ac:dyDescent="0.25">
      <c r="A175" s="91"/>
      <c r="B175" s="91"/>
      <c r="C175" s="91"/>
      <c r="D175" s="37" t="s">
        <v>14</v>
      </c>
      <c r="E175" s="37" t="s">
        <v>165</v>
      </c>
      <c r="F175" s="35" t="s">
        <v>16</v>
      </c>
      <c r="G175" s="14">
        <v>11</v>
      </c>
      <c r="H175" s="48">
        <v>11</v>
      </c>
      <c r="I175" s="33">
        <f t="shared" si="25"/>
        <v>100</v>
      </c>
      <c r="J175" s="78"/>
      <c r="K175" s="51"/>
      <c r="L175" s="79"/>
      <c r="M175" s="87"/>
      <c r="N175" s="79"/>
      <c r="O175" s="112"/>
      <c r="P175" s="112"/>
    </row>
    <row r="176" spans="1:16" ht="30" customHeight="1" x14ac:dyDescent="0.25">
      <c r="A176" s="91"/>
      <c r="B176" s="91"/>
      <c r="C176" s="91"/>
      <c r="D176" s="37" t="s">
        <v>17</v>
      </c>
      <c r="E176" s="37" t="s">
        <v>18</v>
      </c>
      <c r="F176" s="35" t="s">
        <v>19</v>
      </c>
      <c r="G176" s="52">
        <v>69.900000000000006</v>
      </c>
      <c r="H176" s="48">
        <v>67</v>
      </c>
      <c r="I176" s="33">
        <f t="shared" si="25"/>
        <v>95.851216022889844</v>
      </c>
      <c r="J176" s="77">
        <f>AVERAGE(I176:I181)</f>
        <v>97.891869337148307</v>
      </c>
      <c r="K176" s="51"/>
      <c r="L176" s="79"/>
      <c r="M176" s="87"/>
      <c r="N176" s="79"/>
      <c r="O176" s="112"/>
      <c r="P176" s="112"/>
    </row>
    <row r="177" spans="1:16" ht="24" x14ac:dyDescent="0.25">
      <c r="A177" s="91"/>
      <c r="B177" s="91"/>
      <c r="C177" s="91"/>
      <c r="D177" s="37" t="s">
        <v>17</v>
      </c>
      <c r="E177" s="37" t="s">
        <v>20</v>
      </c>
      <c r="F177" s="35" t="s">
        <v>19</v>
      </c>
      <c r="G177" s="24">
        <v>0</v>
      </c>
      <c r="H177" s="48">
        <v>0</v>
      </c>
      <c r="I177" s="33">
        <f>IF(H177=0,100,IF(H177=10,90,IF(H177=25,75,IF(H177=45,55,IF(H177=70,30,IF(H177&gt;100,0,0))))))</f>
        <v>100</v>
      </c>
      <c r="J177" s="79"/>
      <c r="K177" s="51"/>
      <c r="L177" s="79"/>
      <c r="M177" s="87"/>
      <c r="N177" s="79"/>
      <c r="O177" s="112"/>
      <c r="P177" s="112"/>
    </row>
    <row r="178" spans="1:16" ht="24" x14ac:dyDescent="0.25">
      <c r="A178" s="91"/>
      <c r="B178" s="91"/>
      <c r="C178" s="91"/>
      <c r="D178" s="37" t="s">
        <v>17</v>
      </c>
      <c r="E178" s="37" t="s">
        <v>21</v>
      </c>
      <c r="F178" s="35" t="s">
        <v>19</v>
      </c>
      <c r="G178" s="24">
        <v>100</v>
      </c>
      <c r="H178" s="48">
        <v>100</v>
      </c>
      <c r="I178" s="33">
        <f t="shared" ref="I178:I181" si="26">H178/G178*100</f>
        <v>100</v>
      </c>
      <c r="J178" s="79"/>
      <c r="K178" s="51"/>
      <c r="L178" s="79"/>
      <c r="M178" s="87"/>
      <c r="N178" s="79"/>
      <c r="O178" s="112"/>
      <c r="P178" s="112"/>
    </row>
    <row r="179" spans="1:16" ht="51" customHeight="1" x14ac:dyDescent="0.25">
      <c r="A179" s="91"/>
      <c r="B179" s="91"/>
      <c r="C179" s="91"/>
      <c r="D179" s="37" t="s">
        <v>17</v>
      </c>
      <c r="E179" s="37" t="s">
        <v>22</v>
      </c>
      <c r="F179" s="35" t="s">
        <v>19</v>
      </c>
      <c r="G179" s="24">
        <v>100</v>
      </c>
      <c r="H179" s="48">
        <v>91.5</v>
      </c>
      <c r="I179" s="33">
        <f t="shared" si="26"/>
        <v>91.5</v>
      </c>
      <c r="J179" s="79"/>
      <c r="K179" s="51" t="s">
        <v>229</v>
      </c>
      <c r="L179" s="79"/>
      <c r="M179" s="87"/>
      <c r="N179" s="79"/>
      <c r="O179" s="112"/>
      <c r="P179" s="112"/>
    </row>
    <row r="180" spans="1:16" ht="48" x14ac:dyDescent="0.25">
      <c r="A180" s="91"/>
      <c r="B180" s="91"/>
      <c r="C180" s="91"/>
      <c r="D180" s="37" t="s">
        <v>17</v>
      </c>
      <c r="E180" s="37" t="s">
        <v>23</v>
      </c>
      <c r="F180" s="35" t="s">
        <v>19</v>
      </c>
      <c r="G180" s="24">
        <v>100</v>
      </c>
      <c r="H180" s="48">
        <v>100</v>
      </c>
      <c r="I180" s="33">
        <f t="shared" si="26"/>
        <v>100</v>
      </c>
      <c r="J180" s="79"/>
      <c r="K180" s="51"/>
      <c r="L180" s="79"/>
      <c r="M180" s="87"/>
      <c r="N180" s="79"/>
      <c r="O180" s="112"/>
      <c r="P180" s="112"/>
    </row>
    <row r="181" spans="1:16" ht="204" x14ac:dyDescent="0.25">
      <c r="A181" s="92"/>
      <c r="B181" s="92"/>
      <c r="C181" s="92"/>
      <c r="D181" s="37" t="s">
        <v>17</v>
      </c>
      <c r="E181" s="37" t="s">
        <v>24</v>
      </c>
      <c r="F181" s="35" t="s">
        <v>19</v>
      </c>
      <c r="G181" s="24">
        <v>100</v>
      </c>
      <c r="H181" s="48">
        <v>100</v>
      </c>
      <c r="I181" s="33">
        <f t="shared" si="26"/>
        <v>100</v>
      </c>
      <c r="J181" s="80"/>
      <c r="K181" s="51"/>
      <c r="L181" s="80"/>
      <c r="M181" s="87"/>
      <c r="N181" s="80"/>
      <c r="O181" s="113"/>
      <c r="P181" s="113"/>
    </row>
    <row r="182" spans="1:16" ht="24" customHeight="1" x14ac:dyDescent="0.25">
      <c r="A182" s="90" t="s">
        <v>28</v>
      </c>
      <c r="B182" s="86" t="s">
        <v>12</v>
      </c>
      <c r="C182" s="86" t="s">
        <v>13</v>
      </c>
      <c r="D182" s="37" t="s">
        <v>14</v>
      </c>
      <c r="E182" s="37" t="s">
        <v>15</v>
      </c>
      <c r="F182" s="35" t="s">
        <v>16</v>
      </c>
      <c r="G182" s="14">
        <v>54</v>
      </c>
      <c r="H182" s="48">
        <v>54</v>
      </c>
      <c r="I182" s="33">
        <f t="shared" ref="I182:I183" si="27">H182/G182*100</f>
        <v>100</v>
      </c>
      <c r="J182" s="33">
        <f>I182</f>
        <v>100</v>
      </c>
      <c r="K182" s="51"/>
      <c r="L182" s="25"/>
      <c r="M182" s="81">
        <f>AVERAGE(J182:J188)</f>
        <v>99.80694444444444</v>
      </c>
      <c r="N182" s="77">
        <f>AVERAGE(M182:M204)</f>
        <v>99.430542154347862</v>
      </c>
      <c r="O182" s="124">
        <v>5</v>
      </c>
      <c r="P182" s="90" t="s">
        <v>63</v>
      </c>
    </row>
    <row r="183" spans="1:16" ht="39" customHeight="1" x14ac:dyDescent="0.25">
      <c r="A183" s="91"/>
      <c r="B183" s="86"/>
      <c r="C183" s="86"/>
      <c r="D183" s="37" t="s">
        <v>17</v>
      </c>
      <c r="E183" s="37" t="s">
        <v>18</v>
      </c>
      <c r="F183" s="35" t="s">
        <v>19</v>
      </c>
      <c r="G183" s="24">
        <v>7.5</v>
      </c>
      <c r="H183" s="48">
        <v>7.6</v>
      </c>
      <c r="I183" s="33">
        <f t="shared" si="27"/>
        <v>101.33333333333331</v>
      </c>
      <c r="J183" s="77">
        <f>AVERAGE(I183:I188)</f>
        <v>99.61388888888888</v>
      </c>
      <c r="K183" s="51"/>
      <c r="L183" s="25"/>
      <c r="M183" s="82"/>
      <c r="N183" s="79"/>
      <c r="O183" s="125"/>
      <c r="P183" s="91"/>
    </row>
    <row r="184" spans="1:16" ht="24" x14ac:dyDescent="0.25">
      <c r="A184" s="91"/>
      <c r="B184" s="86"/>
      <c r="C184" s="86"/>
      <c r="D184" s="37" t="s">
        <v>17</v>
      </c>
      <c r="E184" s="37" t="s">
        <v>20</v>
      </c>
      <c r="F184" s="35" t="s">
        <v>19</v>
      </c>
      <c r="G184" s="24">
        <v>0</v>
      </c>
      <c r="H184" s="48">
        <v>0</v>
      </c>
      <c r="I184" s="33">
        <f>IF(H184=0,100,IF(H184=10,90,IF(H184=25,75,IF(H184=45,55,IF(H184=70,30,IF(H184&gt;100,0,0))))))</f>
        <v>100</v>
      </c>
      <c r="J184" s="79"/>
      <c r="K184" s="51"/>
      <c r="L184" s="25"/>
      <c r="M184" s="82"/>
      <c r="N184" s="79"/>
      <c r="O184" s="125"/>
      <c r="P184" s="91"/>
    </row>
    <row r="185" spans="1:16" ht="24" x14ac:dyDescent="0.25">
      <c r="A185" s="91"/>
      <c r="B185" s="86"/>
      <c r="C185" s="86"/>
      <c r="D185" s="37" t="s">
        <v>17</v>
      </c>
      <c r="E185" s="37" t="s">
        <v>21</v>
      </c>
      <c r="F185" s="35" t="s">
        <v>19</v>
      </c>
      <c r="G185" s="24">
        <v>100</v>
      </c>
      <c r="H185" s="48">
        <v>100</v>
      </c>
      <c r="I185" s="33">
        <f t="shared" ref="I185:I191" si="28">H185/G185*100</f>
        <v>100</v>
      </c>
      <c r="J185" s="79"/>
      <c r="K185" s="51"/>
      <c r="L185" s="25"/>
      <c r="M185" s="82"/>
      <c r="N185" s="79"/>
      <c r="O185" s="125"/>
      <c r="P185" s="91"/>
    </row>
    <row r="186" spans="1:16" ht="24" x14ac:dyDescent="0.25">
      <c r="A186" s="91"/>
      <c r="B186" s="86"/>
      <c r="C186" s="86"/>
      <c r="D186" s="37" t="s">
        <v>17</v>
      </c>
      <c r="E186" s="37" t="s">
        <v>22</v>
      </c>
      <c r="F186" s="35" t="s">
        <v>19</v>
      </c>
      <c r="G186" s="24">
        <v>100</v>
      </c>
      <c r="H186" s="48">
        <v>96.35</v>
      </c>
      <c r="I186" s="33">
        <f t="shared" si="28"/>
        <v>96.35</v>
      </c>
      <c r="J186" s="79"/>
      <c r="K186" s="51"/>
      <c r="L186" s="25"/>
      <c r="M186" s="82"/>
      <c r="N186" s="79"/>
      <c r="O186" s="125"/>
      <c r="P186" s="91"/>
    </row>
    <row r="187" spans="1:16" ht="48" x14ac:dyDescent="0.25">
      <c r="A187" s="91"/>
      <c r="B187" s="86"/>
      <c r="C187" s="86"/>
      <c r="D187" s="37" t="s">
        <v>17</v>
      </c>
      <c r="E187" s="37" t="s">
        <v>23</v>
      </c>
      <c r="F187" s="35" t="s">
        <v>19</v>
      </c>
      <c r="G187" s="24">
        <v>100</v>
      </c>
      <c r="H187" s="48">
        <v>100</v>
      </c>
      <c r="I187" s="33">
        <f t="shared" si="28"/>
        <v>100</v>
      </c>
      <c r="J187" s="79"/>
      <c r="K187" s="51"/>
      <c r="L187" s="25"/>
      <c r="M187" s="82"/>
      <c r="N187" s="79"/>
      <c r="O187" s="125"/>
      <c r="P187" s="91"/>
    </row>
    <row r="188" spans="1:16" ht="204" x14ac:dyDescent="0.25">
      <c r="A188" s="91"/>
      <c r="B188" s="86"/>
      <c r="C188" s="86"/>
      <c r="D188" s="37" t="s">
        <v>17</v>
      </c>
      <c r="E188" s="37" t="s">
        <v>24</v>
      </c>
      <c r="F188" s="35" t="s">
        <v>19</v>
      </c>
      <c r="G188" s="24">
        <v>100</v>
      </c>
      <c r="H188" s="48">
        <v>100</v>
      </c>
      <c r="I188" s="33">
        <f t="shared" si="28"/>
        <v>100</v>
      </c>
      <c r="J188" s="80"/>
      <c r="K188" s="51"/>
      <c r="L188" s="25"/>
      <c r="M188" s="78"/>
      <c r="N188" s="79"/>
      <c r="O188" s="125"/>
      <c r="P188" s="91"/>
    </row>
    <row r="189" spans="1:16" ht="24" customHeight="1" x14ac:dyDescent="0.25">
      <c r="A189" s="91"/>
      <c r="B189" s="86" t="s">
        <v>25</v>
      </c>
      <c r="C189" s="86" t="s">
        <v>13</v>
      </c>
      <c r="D189" s="37" t="s">
        <v>14</v>
      </c>
      <c r="E189" s="37" t="s">
        <v>15</v>
      </c>
      <c r="F189" s="35" t="s">
        <v>16</v>
      </c>
      <c r="G189" s="14">
        <v>152</v>
      </c>
      <c r="H189" s="48">
        <v>153</v>
      </c>
      <c r="I189" s="33">
        <f t="shared" si="28"/>
        <v>100.6578947368421</v>
      </c>
      <c r="J189" s="77">
        <f>AVERAGE(I189:I190)</f>
        <v>95.783492822966508</v>
      </c>
      <c r="K189" s="51"/>
      <c r="L189" s="25"/>
      <c r="M189" s="81">
        <f>AVERAGE(J189:J196)</f>
        <v>97.661001183876792</v>
      </c>
      <c r="N189" s="79"/>
      <c r="O189" s="125"/>
      <c r="P189" s="91"/>
    </row>
    <row r="190" spans="1:16" ht="31.5" customHeight="1" x14ac:dyDescent="0.25">
      <c r="A190" s="91"/>
      <c r="B190" s="86"/>
      <c r="C190" s="86"/>
      <c r="D190" s="37" t="s">
        <v>14</v>
      </c>
      <c r="E190" s="37" t="s">
        <v>165</v>
      </c>
      <c r="F190" s="35" t="s">
        <v>16</v>
      </c>
      <c r="G190" s="14">
        <v>11</v>
      </c>
      <c r="H190" s="48">
        <v>10</v>
      </c>
      <c r="I190" s="33">
        <f t="shared" si="28"/>
        <v>90.909090909090907</v>
      </c>
      <c r="J190" s="78"/>
      <c r="K190" s="53" t="s">
        <v>207</v>
      </c>
      <c r="L190" s="25"/>
      <c r="M190" s="96"/>
      <c r="N190" s="79"/>
      <c r="O190" s="125"/>
      <c r="P190" s="91"/>
    </row>
    <row r="191" spans="1:16" ht="39" customHeight="1" x14ac:dyDescent="0.25">
      <c r="A191" s="91"/>
      <c r="B191" s="86"/>
      <c r="C191" s="86"/>
      <c r="D191" s="37" t="s">
        <v>17</v>
      </c>
      <c r="E191" s="37" t="s">
        <v>18</v>
      </c>
      <c r="F191" s="35" t="s">
        <v>19</v>
      </c>
      <c r="G191" s="24">
        <v>22.7</v>
      </c>
      <c r="H191" s="48">
        <v>22.9</v>
      </c>
      <c r="I191" s="33">
        <f t="shared" si="28"/>
        <v>100.88105726872247</v>
      </c>
      <c r="J191" s="77">
        <f>AVERAGE(I191:I196)</f>
        <v>99.538509544787075</v>
      </c>
      <c r="K191" s="51"/>
      <c r="L191" s="25"/>
      <c r="M191" s="82"/>
      <c r="N191" s="79"/>
      <c r="O191" s="125"/>
      <c r="P191" s="91"/>
    </row>
    <row r="192" spans="1:16" ht="24" x14ac:dyDescent="0.25">
      <c r="A192" s="91"/>
      <c r="B192" s="86"/>
      <c r="C192" s="86"/>
      <c r="D192" s="37" t="s">
        <v>17</v>
      </c>
      <c r="E192" s="37" t="s">
        <v>20</v>
      </c>
      <c r="F192" s="35" t="s">
        <v>19</v>
      </c>
      <c r="G192" s="24">
        <v>0</v>
      </c>
      <c r="H192" s="48">
        <v>0</v>
      </c>
      <c r="I192" s="33">
        <f>IF(H192=0,100,IF(H192=10,90,IF(H192=25,75,IF(H192=45,55,IF(H192=70,30,IF(H192&gt;100,0,0))))))</f>
        <v>100</v>
      </c>
      <c r="J192" s="79"/>
      <c r="K192" s="51"/>
      <c r="L192" s="25"/>
      <c r="M192" s="82"/>
      <c r="N192" s="79"/>
      <c r="O192" s="125"/>
      <c r="P192" s="91"/>
    </row>
    <row r="193" spans="1:16" ht="24" x14ac:dyDescent="0.25">
      <c r="A193" s="91"/>
      <c r="B193" s="86"/>
      <c r="C193" s="86"/>
      <c r="D193" s="37" t="s">
        <v>17</v>
      </c>
      <c r="E193" s="37" t="s">
        <v>21</v>
      </c>
      <c r="F193" s="35" t="s">
        <v>19</v>
      </c>
      <c r="G193" s="24">
        <v>100</v>
      </c>
      <c r="H193" s="48">
        <v>96.35</v>
      </c>
      <c r="I193" s="33">
        <f t="shared" ref="I193:I199" si="29">H193/G193*100</f>
        <v>96.35</v>
      </c>
      <c r="J193" s="79"/>
      <c r="K193" s="51"/>
      <c r="L193" s="25"/>
      <c r="M193" s="82"/>
      <c r="N193" s="79"/>
      <c r="O193" s="125"/>
      <c r="P193" s="91"/>
    </row>
    <row r="194" spans="1:16" ht="24" x14ac:dyDescent="0.25">
      <c r="A194" s="91"/>
      <c r="B194" s="86"/>
      <c r="C194" s="86"/>
      <c r="D194" s="37" t="s">
        <v>17</v>
      </c>
      <c r="E194" s="37" t="s">
        <v>22</v>
      </c>
      <c r="F194" s="35" t="s">
        <v>19</v>
      </c>
      <c r="G194" s="24">
        <v>100</v>
      </c>
      <c r="H194" s="48">
        <v>100</v>
      </c>
      <c r="I194" s="33">
        <f t="shared" si="29"/>
        <v>100</v>
      </c>
      <c r="J194" s="79"/>
      <c r="K194" s="51"/>
      <c r="L194" s="25"/>
      <c r="M194" s="82"/>
      <c r="N194" s="79"/>
      <c r="O194" s="125"/>
      <c r="P194" s="91"/>
    </row>
    <row r="195" spans="1:16" ht="51.75" customHeight="1" x14ac:dyDescent="0.25">
      <c r="A195" s="91"/>
      <c r="B195" s="86"/>
      <c r="C195" s="86"/>
      <c r="D195" s="37" t="s">
        <v>17</v>
      </c>
      <c r="E195" s="37" t="s">
        <v>23</v>
      </c>
      <c r="F195" s="35" t="s">
        <v>19</v>
      </c>
      <c r="G195" s="24">
        <v>100</v>
      </c>
      <c r="H195" s="48">
        <v>100</v>
      </c>
      <c r="I195" s="33">
        <f t="shared" si="29"/>
        <v>100</v>
      </c>
      <c r="J195" s="79"/>
      <c r="K195" s="51"/>
      <c r="L195" s="25"/>
      <c r="M195" s="82"/>
      <c r="N195" s="79"/>
      <c r="O195" s="125"/>
      <c r="P195" s="91"/>
    </row>
    <row r="196" spans="1:16" ht="204" x14ac:dyDescent="0.25">
      <c r="A196" s="91"/>
      <c r="B196" s="86"/>
      <c r="C196" s="86"/>
      <c r="D196" s="37" t="s">
        <v>17</v>
      </c>
      <c r="E196" s="37" t="s">
        <v>24</v>
      </c>
      <c r="F196" s="35" t="s">
        <v>19</v>
      </c>
      <c r="G196" s="24">
        <v>100</v>
      </c>
      <c r="H196" s="48">
        <v>100</v>
      </c>
      <c r="I196" s="33">
        <f t="shared" si="29"/>
        <v>100</v>
      </c>
      <c r="J196" s="80"/>
      <c r="K196" s="51"/>
      <c r="L196" s="25"/>
      <c r="M196" s="78"/>
      <c r="N196" s="79"/>
      <c r="O196" s="125"/>
      <c r="P196" s="91"/>
    </row>
    <row r="197" spans="1:16" ht="24" customHeight="1" x14ac:dyDescent="0.25">
      <c r="A197" s="91"/>
      <c r="B197" s="90" t="s">
        <v>26</v>
      </c>
      <c r="C197" s="90" t="s">
        <v>13</v>
      </c>
      <c r="D197" s="37" t="s">
        <v>14</v>
      </c>
      <c r="E197" s="37" t="s">
        <v>15</v>
      </c>
      <c r="F197" s="35" t="s">
        <v>16</v>
      </c>
      <c r="G197" s="14">
        <v>470</v>
      </c>
      <c r="H197" s="48">
        <v>462</v>
      </c>
      <c r="I197" s="33">
        <f t="shared" si="29"/>
        <v>98.297872340425528</v>
      </c>
      <c r="J197" s="77">
        <f>AVERAGE(I197:I198)</f>
        <v>102.37474262182566</v>
      </c>
      <c r="K197" s="51"/>
      <c r="L197" s="25"/>
      <c r="M197" s="81">
        <f>AVERAGE(J197:J204)</f>
        <v>100.82368083472235</v>
      </c>
      <c r="N197" s="79"/>
      <c r="O197" s="125"/>
      <c r="P197" s="91"/>
    </row>
    <row r="198" spans="1:16" ht="24" customHeight="1" x14ac:dyDescent="0.25">
      <c r="A198" s="91"/>
      <c r="B198" s="91"/>
      <c r="C198" s="91"/>
      <c r="D198" s="37" t="s">
        <v>14</v>
      </c>
      <c r="E198" s="37" t="s">
        <v>165</v>
      </c>
      <c r="F198" s="35" t="s">
        <v>16</v>
      </c>
      <c r="G198" s="14">
        <v>31</v>
      </c>
      <c r="H198" s="48">
        <v>33</v>
      </c>
      <c r="I198" s="33">
        <f t="shared" si="29"/>
        <v>106.45161290322579</v>
      </c>
      <c r="J198" s="78"/>
      <c r="K198" s="53" t="s">
        <v>208</v>
      </c>
      <c r="L198" s="25"/>
      <c r="M198" s="96"/>
      <c r="N198" s="79"/>
      <c r="O198" s="125"/>
      <c r="P198" s="91"/>
    </row>
    <row r="199" spans="1:16" ht="39.75" customHeight="1" x14ac:dyDescent="0.25">
      <c r="A199" s="91"/>
      <c r="B199" s="91"/>
      <c r="C199" s="91"/>
      <c r="D199" s="37" t="s">
        <v>17</v>
      </c>
      <c r="E199" s="37" t="s">
        <v>18</v>
      </c>
      <c r="F199" s="35" t="s">
        <v>19</v>
      </c>
      <c r="G199" s="24">
        <v>70</v>
      </c>
      <c r="H199" s="48">
        <v>69.5</v>
      </c>
      <c r="I199" s="33">
        <f t="shared" si="29"/>
        <v>99.285714285714292</v>
      </c>
      <c r="J199" s="77">
        <f>AVERAGE(I199:I204)</f>
        <v>99.272619047619045</v>
      </c>
      <c r="K199" s="51"/>
      <c r="L199" s="25"/>
      <c r="M199" s="82"/>
      <c r="N199" s="79"/>
      <c r="O199" s="125"/>
      <c r="P199" s="91"/>
    </row>
    <row r="200" spans="1:16" ht="24" x14ac:dyDescent="0.25">
      <c r="A200" s="91"/>
      <c r="B200" s="91"/>
      <c r="C200" s="91"/>
      <c r="D200" s="37" t="s">
        <v>17</v>
      </c>
      <c r="E200" s="37" t="s">
        <v>20</v>
      </c>
      <c r="F200" s="35" t="s">
        <v>19</v>
      </c>
      <c r="G200" s="24">
        <v>0</v>
      </c>
      <c r="H200" s="48">
        <v>0</v>
      </c>
      <c r="I200" s="33">
        <f>IF(H200=0,100,IF(H200=10,90,IF(H200=25,75,IF(H200=45,55,IF(H200=70,30,IF(H200&gt;100,0,0))))))</f>
        <v>100</v>
      </c>
      <c r="J200" s="79"/>
      <c r="K200" s="51"/>
      <c r="L200" s="25"/>
      <c r="M200" s="82"/>
      <c r="N200" s="79"/>
      <c r="O200" s="125"/>
      <c r="P200" s="91"/>
    </row>
    <row r="201" spans="1:16" ht="24" x14ac:dyDescent="0.25">
      <c r="A201" s="91"/>
      <c r="B201" s="91"/>
      <c r="C201" s="91"/>
      <c r="D201" s="37" t="s">
        <v>17</v>
      </c>
      <c r="E201" s="37" t="s">
        <v>21</v>
      </c>
      <c r="F201" s="35" t="s">
        <v>19</v>
      </c>
      <c r="G201" s="24">
        <v>100</v>
      </c>
      <c r="H201" s="48">
        <v>100</v>
      </c>
      <c r="I201" s="33">
        <f t="shared" ref="I201:I206" si="30">H201/G201*100</f>
        <v>100</v>
      </c>
      <c r="J201" s="79"/>
      <c r="K201" s="51"/>
      <c r="L201" s="25"/>
      <c r="M201" s="82"/>
      <c r="N201" s="79"/>
      <c r="O201" s="125"/>
      <c r="P201" s="91"/>
    </row>
    <row r="202" spans="1:16" ht="24" x14ac:dyDescent="0.25">
      <c r="A202" s="91"/>
      <c r="B202" s="91"/>
      <c r="C202" s="91"/>
      <c r="D202" s="37" t="s">
        <v>17</v>
      </c>
      <c r="E202" s="37" t="s">
        <v>22</v>
      </c>
      <c r="F202" s="35" t="s">
        <v>19</v>
      </c>
      <c r="G202" s="24">
        <v>100</v>
      </c>
      <c r="H202" s="48">
        <v>96.35</v>
      </c>
      <c r="I202" s="33">
        <f t="shared" si="30"/>
        <v>96.35</v>
      </c>
      <c r="J202" s="79"/>
      <c r="K202" s="51"/>
      <c r="L202" s="25"/>
      <c r="M202" s="82"/>
      <c r="N202" s="79"/>
      <c r="O202" s="125"/>
      <c r="P202" s="91"/>
    </row>
    <row r="203" spans="1:16" ht="51" customHeight="1" x14ac:dyDescent="0.25">
      <c r="A203" s="91"/>
      <c r="B203" s="91"/>
      <c r="C203" s="91"/>
      <c r="D203" s="37" t="s">
        <v>17</v>
      </c>
      <c r="E203" s="37" t="s">
        <v>23</v>
      </c>
      <c r="F203" s="35" t="s">
        <v>19</v>
      </c>
      <c r="G203" s="24">
        <v>100</v>
      </c>
      <c r="H203" s="48">
        <v>100</v>
      </c>
      <c r="I203" s="33">
        <f t="shared" si="30"/>
        <v>100</v>
      </c>
      <c r="J203" s="79"/>
      <c r="K203" s="51"/>
      <c r="L203" s="25"/>
      <c r="M203" s="82"/>
      <c r="N203" s="79"/>
      <c r="O203" s="125"/>
      <c r="P203" s="91"/>
    </row>
    <row r="204" spans="1:16" ht="204" x14ac:dyDescent="0.25">
      <c r="A204" s="92"/>
      <c r="B204" s="92"/>
      <c r="C204" s="92"/>
      <c r="D204" s="37" t="s">
        <v>17</v>
      </c>
      <c r="E204" s="37" t="s">
        <v>24</v>
      </c>
      <c r="F204" s="35" t="s">
        <v>19</v>
      </c>
      <c r="G204" s="24">
        <v>100</v>
      </c>
      <c r="H204" s="48">
        <v>100</v>
      </c>
      <c r="I204" s="33">
        <f t="shared" si="30"/>
        <v>100</v>
      </c>
      <c r="J204" s="80"/>
      <c r="K204" s="51"/>
      <c r="L204" s="25"/>
      <c r="M204" s="78"/>
      <c r="N204" s="80"/>
      <c r="O204" s="126"/>
      <c r="P204" s="92"/>
    </row>
    <row r="205" spans="1:16" ht="24" x14ac:dyDescent="0.25">
      <c r="A205" s="90" t="s">
        <v>29</v>
      </c>
      <c r="B205" s="86" t="s">
        <v>12</v>
      </c>
      <c r="C205" s="86" t="s">
        <v>13</v>
      </c>
      <c r="D205" s="37" t="s">
        <v>14</v>
      </c>
      <c r="E205" s="37" t="s">
        <v>15</v>
      </c>
      <c r="F205" s="35" t="s">
        <v>16</v>
      </c>
      <c r="G205" s="14">
        <v>78</v>
      </c>
      <c r="H205" s="48">
        <v>77</v>
      </c>
      <c r="I205" s="33">
        <f t="shared" si="30"/>
        <v>98.71794871794873</v>
      </c>
      <c r="J205" s="33">
        <f>I205</f>
        <v>98.71794871794873</v>
      </c>
      <c r="K205" s="33"/>
      <c r="L205" s="77" t="s">
        <v>161</v>
      </c>
      <c r="M205" s="89">
        <f>AVERAGE(J205:J211)</f>
        <v>97.433092006033178</v>
      </c>
      <c r="N205" s="77">
        <f>AVERAGE(M205:M226)</f>
        <v>99.913692545569702</v>
      </c>
      <c r="O205" s="111">
        <v>5</v>
      </c>
      <c r="P205" s="90" t="s">
        <v>63</v>
      </c>
    </row>
    <row r="206" spans="1:16" ht="39" customHeight="1" x14ac:dyDescent="0.25">
      <c r="A206" s="91"/>
      <c r="B206" s="86"/>
      <c r="C206" s="86"/>
      <c r="D206" s="37" t="s">
        <v>17</v>
      </c>
      <c r="E206" s="37" t="s">
        <v>18</v>
      </c>
      <c r="F206" s="35" t="s">
        <v>19</v>
      </c>
      <c r="G206" s="24">
        <v>6.8</v>
      </c>
      <c r="H206" s="48">
        <v>6.7</v>
      </c>
      <c r="I206" s="33">
        <f t="shared" si="30"/>
        <v>98.529411764705884</v>
      </c>
      <c r="J206" s="77">
        <f>AVERAGE(I206:I211)</f>
        <v>96.14823529411764</v>
      </c>
      <c r="K206" s="33"/>
      <c r="L206" s="79"/>
      <c r="M206" s="87"/>
      <c r="N206" s="79"/>
      <c r="O206" s="112"/>
      <c r="P206" s="91"/>
    </row>
    <row r="207" spans="1:16" ht="36" x14ac:dyDescent="0.25">
      <c r="A207" s="91"/>
      <c r="B207" s="86"/>
      <c r="C207" s="86"/>
      <c r="D207" s="37" t="s">
        <v>17</v>
      </c>
      <c r="E207" s="37" t="s">
        <v>20</v>
      </c>
      <c r="F207" s="35" t="s">
        <v>19</v>
      </c>
      <c r="G207" s="24">
        <v>0</v>
      </c>
      <c r="H207" s="48">
        <v>10</v>
      </c>
      <c r="I207" s="33">
        <f>IF(H207=0,100,IF(H207=10,90,IF(H207=25,75,IF(H207=45,55,IF(H207=70,30,IF(H207&gt;100,0,0))))))</f>
        <v>90</v>
      </c>
      <c r="J207" s="79"/>
      <c r="K207" s="33" t="s">
        <v>167</v>
      </c>
      <c r="L207" s="79"/>
      <c r="M207" s="87"/>
      <c r="N207" s="79"/>
      <c r="O207" s="112"/>
      <c r="P207" s="91"/>
    </row>
    <row r="208" spans="1:16" ht="24" x14ac:dyDescent="0.25">
      <c r="A208" s="91"/>
      <c r="B208" s="86"/>
      <c r="C208" s="86"/>
      <c r="D208" s="37" t="s">
        <v>17</v>
      </c>
      <c r="E208" s="37" t="s">
        <v>21</v>
      </c>
      <c r="F208" s="35" t="s">
        <v>19</v>
      </c>
      <c r="G208" s="24">
        <v>100</v>
      </c>
      <c r="H208" s="48">
        <v>100</v>
      </c>
      <c r="I208" s="33">
        <f t="shared" ref="I208:I212" si="31">H208/G208*100</f>
        <v>100</v>
      </c>
      <c r="J208" s="79"/>
      <c r="K208" s="33"/>
      <c r="L208" s="79"/>
      <c r="M208" s="87"/>
      <c r="N208" s="79"/>
      <c r="O208" s="112"/>
      <c r="P208" s="91"/>
    </row>
    <row r="209" spans="1:16" ht="24" x14ac:dyDescent="0.25">
      <c r="A209" s="91"/>
      <c r="B209" s="86"/>
      <c r="C209" s="86"/>
      <c r="D209" s="37" t="s">
        <v>17</v>
      </c>
      <c r="E209" s="37" t="s">
        <v>22</v>
      </c>
      <c r="F209" s="35" t="s">
        <v>19</v>
      </c>
      <c r="G209" s="24">
        <v>100</v>
      </c>
      <c r="H209" s="48">
        <v>88.36</v>
      </c>
      <c r="I209" s="33">
        <f t="shared" si="31"/>
        <v>88.36</v>
      </c>
      <c r="J209" s="79"/>
      <c r="K209" s="51" t="s">
        <v>230</v>
      </c>
      <c r="L209" s="79"/>
      <c r="M209" s="87"/>
      <c r="N209" s="79"/>
      <c r="O209" s="112"/>
      <c r="P209" s="91"/>
    </row>
    <row r="210" spans="1:16" ht="48" x14ac:dyDescent="0.25">
      <c r="A210" s="91"/>
      <c r="B210" s="86"/>
      <c r="C210" s="86"/>
      <c r="D210" s="37" t="s">
        <v>17</v>
      </c>
      <c r="E210" s="37" t="s">
        <v>23</v>
      </c>
      <c r="F210" s="35" t="s">
        <v>19</v>
      </c>
      <c r="G210" s="24">
        <v>100</v>
      </c>
      <c r="H210" s="48">
        <v>100</v>
      </c>
      <c r="I210" s="33">
        <f t="shared" si="31"/>
        <v>100</v>
      </c>
      <c r="J210" s="79"/>
      <c r="K210" s="33"/>
      <c r="L210" s="79"/>
      <c r="M210" s="87"/>
      <c r="N210" s="79"/>
      <c r="O210" s="112"/>
      <c r="P210" s="91"/>
    </row>
    <row r="211" spans="1:16" ht="204" x14ac:dyDescent="0.25">
      <c r="A211" s="91"/>
      <c r="B211" s="86"/>
      <c r="C211" s="86"/>
      <c r="D211" s="37" t="s">
        <v>17</v>
      </c>
      <c r="E211" s="37" t="s">
        <v>24</v>
      </c>
      <c r="F211" s="35" t="s">
        <v>19</v>
      </c>
      <c r="G211" s="24">
        <v>100</v>
      </c>
      <c r="H211" s="48">
        <v>100</v>
      </c>
      <c r="I211" s="33">
        <f t="shared" si="31"/>
        <v>100</v>
      </c>
      <c r="J211" s="80"/>
      <c r="K211" s="33"/>
      <c r="L211" s="80"/>
      <c r="M211" s="87"/>
      <c r="N211" s="79"/>
      <c r="O211" s="112"/>
      <c r="P211" s="91"/>
    </row>
    <row r="212" spans="1:16" ht="24" x14ac:dyDescent="0.25">
      <c r="A212" s="91"/>
      <c r="B212" s="86" t="s">
        <v>25</v>
      </c>
      <c r="C212" s="86" t="s">
        <v>13</v>
      </c>
      <c r="D212" s="37" t="s">
        <v>14</v>
      </c>
      <c r="E212" s="37" t="s">
        <v>15</v>
      </c>
      <c r="F212" s="35" t="s">
        <v>16</v>
      </c>
      <c r="G212" s="14">
        <v>168</v>
      </c>
      <c r="H212" s="48">
        <v>176</v>
      </c>
      <c r="I212" s="33">
        <f t="shared" si="31"/>
        <v>104.76190476190477</v>
      </c>
      <c r="J212" s="33">
        <f>I212</f>
        <v>104.76190476190477</v>
      </c>
      <c r="K212" s="53"/>
      <c r="L212" s="77" t="s">
        <v>59</v>
      </c>
      <c r="M212" s="89">
        <f>AVERAGE(J212:J218)</f>
        <v>102.38606575963719</v>
      </c>
      <c r="N212" s="79"/>
      <c r="O212" s="112"/>
      <c r="P212" s="91"/>
    </row>
    <row r="213" spans="1:16" ht="39" customHeight="1" x14ac:dyDescent="0.25">
      <c r="A213" s="91"/>
      <c r="B213" s="86"/>
      <c r="C213" s="86"/>
      <c r="D213" s="37" t="s">
        <v>17</v>
      </c>
      <c r="E213" s="37" t="s">
        <v>18</v>
      </c>
      <c r="F213" s="35" t="s">
        <v>19</v>
      </c>
      <c r="G213" s="24">
        <v>14.7</v>
      </c>
      <c r="H213" s="48">
        <v>15.2</v>
      </c>
      <c r="I213" s="33">
        <f>H213/G213*100</f>
        <v>103.4013605442177</v>
      </c>
      <c r="J213" s="77">
        <f>AVERAGE(I213:I218)</f>
        <v>100.01022675736961</v>
      </c>
      <c r="K213" s="53"/>
      <c r="L213" s="79"/>
      <c r="M213" s="87"/>
      <c r="N213" s="79"/>
      <c r="O213" s="112"/>
      <c r="P213" s="91"/>
    </row>
    <row r="214" spans="1:16" ht="24" x14ac:dyDescent="0.25">
      <c r="A214" s="91"/>
      <c r="B214" s="86"/>
      <c r="C214" s="86"/>
      <c r="D214" s="37" t="s">
        <v>17</v>
      </c>
      <c r="E214" s="37" t="s">
        <v>20</v>
      </c>
      <c r="F214" s="35" t="s">
        <v>19</v>
      </c>
      <c r="G214" s="24">
        <v>0</v>
      </c>
      <c r="H214" s="48">
        <v>0</v>
      </c>
      <c r="I214" s="33">
        <f>IF(H214=0,100,IF(H214=10,90,IF(H214=25,75,IF(H214=45,55,IF(H214=70,30,IF(H214&gt;100,0,0))))))</f>
        <v>100</v>
      </c>
      <c r="J214" s="79"/>
      <c r="K214" s="33"/>
      <c r="L214" s="79"/>
      <c r="M214" s="87"/>
      <c r="N214" s="79"/>
      <c r="O214" s="112"/>
      <c r="P214" s="91"/>
    </row>
    <row r="215" spans="1:16" ht="24" x14ac:dyDescent="0.25">
      <c r="A215" s="91"/>
      <c r="B215" s="86"/>
      <c r="C215" s="86"/>
      <c r="D215" s="37" t="s">
        <v>17</v>
      </c>
      <c r="E215" s="37" t="s">
        <v>21</v>
      </c>
      <c r="F215" s="35" t="s">
        <v>19</v>
      </c>
      <c r="G215" s="24">
        <v>100</v>
      </c>
      <c r="H215" s="48">
        <v>100</v>
      </c>
      <c r="I215" s="33">
        <f t="shared" ref="I215:I221" si="32">H215/G215*100</f>
        <v>100</v>
      </c>
      <c r="J215" s="79"/>
      <c r="K215" s="33"/>
      <c r="L215" s="79"/>
      <c r="M215" s="87"/>
      <c r="N215" s="79"/>
      <c r="O215" s="112"/>
      <c r="P215" s="91"/>
    </row>
    <row r="216" spans="1:16" ht="24" x14ac:dyDescent="0.25">
      <c r="A216" s="91"/>
      <c r="B216" s="86"/>
      <c r="C216" s="86"/>
      <c r="D216" s="37" t="s">
        <v>17</v>
      </c>
      <c r="E216" s="37" t="s">
        <v>22</v>
      </c>
      <c r="F216" s="35" t="s">
        <v>19</v>
      </c>
      <c r="G216" s="24">
        <v>100</v>
      </c>
      <c r="H216" s="48">
        <v>96.66</v>
      </c>
      <c r="I216" s="33">
        <f t="shared" si="32"/>
        <v>96.66</v>
      </c>
      <c r="J216" s="79"/>
      <c r="K216" s="33"/>
      <c r="L216" s="79"/>
      <c r="M216" s="87"/>
      <c r="N216" s="79"/>
      <c r="O216" s="112"/>
      <c r="P216" s="91"/>
    </row>
    <row r="217" spans="1:16" ht="48" x14ac:dyDescent="0.25">
      <c r="A217" s="91"/>
      <c r="B217" s="86"/>
      <c r="C217" s="86"/>
      <c r="D217" s="37" t="s">
        <v>17</v>
      </c>
      <c r="E217" s="37" t="s">
        <v>23</v>
      </c>
      <c r="F217" s="35" t="s">
        <v>19</v>
      </c>
      <c r="G217" s="24">
        <v>100</v>
      </c>
      <c r="H217" s="48">
        <v>100</v>
      </c>
      <c r="I217" s="33">
        <f t="shared" si="32"/>
        <v>100</v>
      </c>
      <c r="J217" s="79"/>
      <c r="K217" s="33"/>
      <c r="L217" s="79"/>
      <c r="M217" s="87"/>
      <c r="N217" s="79"/>
      <c r="O217" s="112"/>
      <c r="P217" s="91"/>
    </row>
    <row r="218" spans="1:16" ht="204" x14ac:dyDescent="0.25">
      <c r="A218" s="91"/>
      <c r="B218" s="86"/>
      <c r="C218" s="86"/>
      <c r="D218" s="37" t="s">
        <v>17</v>
      </c>
      <c r="E218" s="37" t="s">
        <v>24</v>
      </c>
      <c r="F218" s="35" t="s">
        <v>19</v>
      </c>
      <c r="G218" s="24">
        <v>100</v>
      </c>
      <c r="H218" s="48">
        <v>100</v>
      </c>
      <c r="I218" s="33">
        <f t="shared" si="32"/>
        <v>100</v>
      </c>
      <c r="J218" s="80"/>
      <c r="K218" s="33"/>
      <c r="L218" s="80"/>
      <c r="M218" s="87"/>
      <c r="N218" s="79"/>
      <c r="O218" s="112"/>
      <c r="P218" s="91"/>
    </row>
    <row r="219" spans="1:16" ht="24" x14ac:dyDescent="0.25">
      <c r="A219" s="91"/>
      <c r="B219" s="90" t="s">
        <v>26</v>
      </c>
      <c r="C219" s="90" t="s">
        <v>13</v>
      </c>
      <c r="D219" s="37" t="s">
        <v>14</v>
      </c>
      <c r="E219" s="37" t="s">
        <v>15</v>
      </c>
      <c r="F219" s="35" t="s">
        <v>16</v>
      </c>
      <c r="G219" s="14">
        <v>810</v>
      </c>
      <c r="H219" s="48">
        <v>817</v>
      </c>
      <c r="I219" s="33">
        <f t="shared" si="32"/>
        <v>100.8641975308642</v>
      </c>
      <c r="J219" s="77">
        <f>AVERAGE(I219:I220)</f>
        <v>100.4320987654321</v>
      </c>
      <c r="K219" s="33"/>
      <c r="L219" s="77" t="s">
        <v>59</v>
      </c>
      <c r="M219" s="89">
        <f>AVERAGE(J219:J226)</f>
        <v>99.921919871038767</v>
      </c>
      <c r="N219" s="79"/>
      <c r="O219" s="112"/>
      <c r="P219" s="91"/>
    </row>
    <row r="220" spans="1:16" ht="27.75" customHeight="1" x14ac:dyDescent="0.25">
      <c r="A220" s="91"/>
      <c r="B220" s="91"/>
      <c r="C220" s="91"/>
      <c r="D220" s="37" t="s">
        <v>14</v>
      </c>
      <c r="E220" s="37" t="s">
        <v>165</v>
      </c>
      <c r="F220" s="35" t="s">
        <v>16</v>
      </c>
      <c r="G220" s="14">
        <v>86</v>
      </c>
      <c r="H220" s="48">
        <v>86</v>
      </c>
      <c r="I220" s="33">
        <f t="shared" si="32"/>
        <v>100</v>
      </c>
      <c r="J220" s="78"/>
      <c r="K220" s="33"/>
      <c r="L220" s="79"/>
      <c r="M220" s="89"/>
      <c r="N220" s="79"/>
      <c r="O220" s="112"/>
      <c r="P220" s="91"/>
    </row>
    <row r="221" spans="1:16" ht="39" customHeight="1" x14ac:dyDescent="0.25">
      <c r="A221" s="91"/>
      <c r="B221" s="91"/>
      <c r="C221" s="91"/>
      <c r="D221" s="37" t="s">
        <v>17</v>
      </c>
      <c r="E221" s="37" t="s">
        <v>18</v>
      </c>
      <c r="F221" s="35" t="s">
        <v>19</v>
      </c>
      <c r="G221" s="28">
        <v>78.5</v>
      </c>
      <c r="H221" s="48">
        <v>78.099999999999994</v>
      </c>
      <c r="I221" s="33">
        <f t="shared" si="32"/>
        <v>99.490445859872594</v>
      </c>
      <c r="J221" s="77">
        <f>AVERAGE(I221:I226)</f>
        <v>99.411740976645433</v>
      </c>
      <c r="K221" s="33"/>
      <c r="L221" s="79"/>
      <c r="M221" s="87"/>
      <c r="N221" s="79"/>
      <c r="O221" s="112"/>
      <c r="P221" s="91"/>
    </row>
    <row r="222" spans="1:16" ht="24" x14ac:dyDescent="0.25">
      <c r="A222" s="91"/>
      <c r="B222" s="91"/>
      <c r="C222" s="91"/>
      <c r="D222" s="37" t="s">
        <v>17</v>
      </c>
      <c r="E222" s="37" t="s">
        <v>20</v>
      </c>
      <c r="F222" s="35" t="s">
        <v>19</v>
      </c>
      <c r="G222" s="24">
        <v>0</v>
      </c>
      <c r="H222" s="48">
        <v>0</v>
      </c>
      <c r="I222" s="33">
        <f>IF(H222=0,100,IF(H222=10,90,IF(H222=25,75,IF(H222=45,55,IF(H222=70,30,IF(H222&gt;100,0,0))))))</f>
        <v>100</v>
      </c>
      <c r="J222" s="79"/>
      <c r="K222" s="33"/>
      <c r="L222" s="79"/>
      <c r="M222" s="87"/>
      <c r="N222" s="79"/>
      <c r="O222" s="112"/>
      <c r="P222" s="91"/>
    </row>
    <row r="223" spans="1:16" ht="24" x14ac:dyDescent="0.25">
      <c r="A223" s="91"/>
      <c r="B223" s="91"/>
      <c r="C223" s="91"/>
      <c r="D223" s="37" t="s">
        <v>17</v>
      </c>
      <c r="E223" s="37" t="s">
        <v>21</v>
      </c>
      <c r="F223" s="35" t="s">
        <v>19</v>
      </c>
      <c r="G223" s="24">
        <v>100</v>
      </c>
      <c r="H223" s="48">
        <v>96.98</v>
      </c>
      <c r="I223" s="33">
        <f t="shared" ref="I223:I226" si="33">H223/G223*100</f>
        <v>96.98</v>
      </c>
      <c r="J223" s="79"/>
      <c r="K223" s="33"/>
      <c r="L223" s="79"/>
      <c r="M223" s="87"/>
      <c r="N223" s="79"/>
      <c r="O223" s="112"/>
      <c r="P223" s="91"/>
    </row>
    <row r="224" spans="1:16" ht="24" x14ac:dyDescent="0.25">
      <c r="A224" s="91"/>
      <c r="B224" s="91"/>
      <c r="C224" s="91"/>
      <c r="D224" s="37" t="s">
        <v>17</v>
      </c>
      <c r="E224" s="37" t="s">
        <v>22</v>
      </c>
      <c r="F224" s="35" t="s">
        <v>19</v>
      </c>
      <c r="G224" s="24">
        <v>100</v>
      </c>
      <c r="H224" s="48">
        <v>100</v>
      </c>
      <c r="I224" s="33">
        <f t="shared" si="33"/>
        <v>100</v>
      </c>
      <c r="J224" s="79"/>
      <c r="K224" s="33"/>
      <c r="L224" s="79"/>
      <c r="M224" s="87"/>
      <c r="N224" s="79"/>
      <c r="O224" s="112"/>
      <c r="P224" s="91"/>
    </row>
    <row r="225" spans="1:16" ht="48" x14ac:dyDescent="0.25">
      <c r="A225" s="91"/>
      <c r="B225" s="91"/>
      <c r="C225" s="91"/>
      <c r="D225" s="37" t="s">
        <v>17</v>
      </c>
      <c r="E225" s="37" t="s">
        <v>23</v>
      </c>
      <c r="F225" s="35" t="s">
        <v>19</v>
      </c>
      <c r="G225" s="24">
        <v>100</v>
      </c>
      <c r="H225" s="48">
        <v>100</v>
      </c>
      <c r="I225" s="33">
        <f t="shared" si="33"/>
        <v>100</v>
      </c>
      <c r="J225" s="79"/>
      <c r="K225" s="33"/>
      <c r="L225" s="79"/>
      <c r="M225" s="87"/>
      <c r="N225" s="79"/>
      <c r="O225" s="112"/>
      <c r="P225" s="91"/>
    </row>
    <row r="226" spans="1:16" ht="204" x14ac:dyDescent="0.25">
      <c r="A226" s="92"/>
      <c r="B226" s="92"/>
      <c r="C226" s="92"/>
      <c r="D226" s="37" t="s">
        <v>17</v>
      </c>
      <c r="E226" s="37" t="s">
        <v>24</v>
      </c>
      <c r="F226" s="35" t="s">
        <v>19</v>
      </c>
      <c r="G226" s="24">
        <v>100</v>
      </c>
      <c r="H226" s="48">
        <v>100</v>
      </c>
      <c r="I226" s="33">
        <f t="shared" si="33"/>
        <v>100</v>
      </c>
      <c r="J226" s="80"/>
      <c r="K226" s="33"/>
      <c r="L226" s="80"/>
      <c r="M226" s="87"/>
      <c r="N226" s="80"/>
      <c r="O226" s="112"/>
      <c r="P226" s="92"/>
    </row>
    <row r="227" spans="1:16" ht="24" customHeight="1" x14ac:dyDescent="0.25">
      <c r="A227" s="90" t="s">
        <v>30</v>
      </c>
      <c r="B227" s="86" t="s">
        <v>12</v>
      </c>
      <c r="C227" s="86" t="s">
        <v>13</v>
      </c>
      <c r="D227" s="37" t="s">
        <v>14</v>
      </c>
      <c r="E227" s="37" t="s">
        <v>15</v>
      </c>
      <c r="F227" s="35" t="s">
        <v>16</v>
      </c>
      <c r="G227" s="14">
        <v>48</v>
      </c>
      <c r="H227" s="48">
        <v>50</v>
      </c>
      <c r="I227" s="33">
        <f t="shared" ref="I227:I228" si="34">H227/G227*100</f>
        <v>104.16666666666667</v>
      </c>
      <c r="J227" s="33">
        <f>I227</f>
        <v>104.16666666666667</v>
      </c>
      <c r="K227" s="51"/>
      <c r="L227" s="77" t="s">
        <v>59</v>
      </c>
      <c r="M227" s="89">
        <f>AVERAGE(J227:J233)</f>
        <v>101.42006802721089</v>
      </c>
      <c r="N227" s="77">
        <f>AVERAGE(M227:M249)</f>
        <v>97.76744414348309</v>
      </c>
      <c r="O227" s="124">
        <v>5</v>
      </c>
      <c r="P227" s="90" t="s">
        <v>63</v>
      </c>
    </row>
    <row r="228" spans="1:16" ht="36" x14ac:dyDescent="0.25">
      <c r="A228" s="91"/>
      <c r="B228" s="86"/>
      <c r="C228" s="86"/>
      <c r="D228" s="37" t="s">
        <v>17</v>
      </c>
      <c r="E228" s="37" t="s">
        <v>18</v>
      </c>
      <c r="F228" s="35" t="s">
        <v>19</v>
      </c>
      <c r="G228" s="24">
        <v>4.9000000000000004</v>
      </c>
      <c r="H228" s="48">
        <v>5</v>
      </c>
      <c r="I228" s="33">
        <f t="shared" si="34"/>
        <v>102.04081632653062</v>
      </c>
      <c r="J228" s="77">
        <f>AVERAGE(I228:I233)</f>
        <v>98.673469387755105</v>
      </c>
      <c r="K228" s="51"/>
      <c r="L228" s="79"/>
      <c r="M228" s="87"/>
      <c r="N228" s="79"/>
      <c r="O228" s="125"/>
      <c r="P228" s="91"/>
    </row>
    <row r="229" spans="1:16" ht="24" x14ac:dyDescent="0.25">
      <c r="A229" s="91"/>
      <c r="B229" s="86"/>
      <c r="C229" s="86"/>
      <c r="D229" s="37" t="s">
        <v>17</v>
      </c>
      <c r="E229" s="37" t="s">
        <v>20</v>
      </c>
      <c r="F229" s="35" t="s">
        <v>19</v>
      </c>
      <c r="G229" s="24">
        <v>0</v>
      </c>
      <c r="H229" s="48">
        <v>0</v>
      </c>
      <c r="I229" s="33">
        <f>IF(H229=0,100,IF(H229=10,90,IF(H229=25,75,IF(H229=45,55,IF(H229=70,30,IF(H229&gt;100,0,0))))))</f>
        <v>100</v>
      </c>
      <c r="J229" s="79"/>
      <c r="K229" s="51"/>
      <c r="L229" s="79"/>
      <c r="M229" s="87"/>
      <c r="N229" s="79"/>
      <c r="O229" s="125"/>
      <c r="P229" s="91"/>
    </row>
    <row r="230" spans="1:16" ht="24" x14ac:dyDescent="0.25">
      <c r="A230" s="91"/>
      <c r="B230" s="86"/>
      <c r="C230" s="86"/>
      <c r="D230" s="37" t="s">
        <v>17</v>
      </c>
      <c r="E230" s="37" t="s">
        <v>21</v>
      </c>
      <c r="F230" s="35" t="s">
        <v>19</v>
      </c>
      <c r="G230" s="24">
        <v>100</v>
      </c>
      <c r="H230" s="48">
        <v>100</v>
      </c>
      <c r="I230" s="33">
        <f t="shared" ref="I230:I236" si="35">H230/G230*100</f>
        <v>100</v>
      </c>
      <c r="J230" s="79"/>
      <c r="K230" s="51"/>
      <c r="L230" s="79"/>
      <c r="M230" s="87"/>
      <c r="N230" s="79"/>
      <c r="O230" s="125"/>
      <c r="P230" s="91"/>
    </row>
    <row r="231" spans="1:16" ht="24" x14ac:dyDescent="0.25">
      <c r="A231" s="91"/>
      <c r="B231" s="86"/>
      <c r="C231" s="86"/>
      <c r="D231" s="37" t="s">
        <v>17</v>
      </c>
      <c r="E231" s="37" t="s">
        <v>22</v>
      </c>
      <c r="F231" s="35" t="s">
        <v>19</v>
      </c>
      <c r="G231" s="24">
        <v>100</v>
      </c>
      <c r="H231" s="48">
        <v>100</v>
      </c>
      <c r="I231" s="33">
        <f t="shared" si="35"/>
        <v>100</v>
      </c>
      <c r="J231" s="79"/>
      <c r="K231" s="51"/>
      <c r="L231" s="79"/>
      <c r="M231" s="87"/>
      <c r="N231" s="79"/>
      <c r="O231" s="125"/>
      <c r="P231" s="91"/>
    </row>
    <row r="232" spans="1:16" ht="48" x14ac:dyDescent="0.25">
      <c r="A232" s="91"/>
      <c r="B232" s="86"/>
      <c r="C232" s="86"/>
      <c r="D232" s="37" t="s">
        <v>17</v>
      </c>
      <c r="E232" s="37" t="s">
        <v>23</v>
      </c>
      <c r="F232" s="35" t="s">
        <v>19</v>
      </c>
      <c r="G232" s="24">
        <v>100</v>
      </c>
      <c r="H232" s="48">
        <v>100</v>
      </c>
      <c r="I232" s="33">
        <f t="shared" si="35"/>
        <v>100</v>
      </c>
      <c r="J232" s="79"/>
      <c r="K232" s="51"/>
      <c r="L232" s="79"/>
      <c r="M232" s="87"/>
      <c r="N232" s="79"/>
      <c r="O232" s="125"/>
      <c r="P232" s="91"/>
    </row>
    <row r="233" spans="1:16" ht="204" x14ac:dyDescent="0.25">
      <c r="A233" s="91"/>
      <c r="B233" s="86"/>
      <c r="C233" s="86"/>
      <c r="D233" s="37" t="s">
        <v>17</v>
      </c>
      <c r="E233" s="37" t="s">
        <v>24</v>
      </c>
      <c r="F233" s="35" t="s">
        <v>19</v>
      </c>
      <c r="G233" s="24">
        <v>100</v>
      </c>
      <c r="H233" s="48">
        <v>90</v>
      </c>
      <c r="I233" s="33">
        <f t="shared" si="35"/>
        <v>90</v>
      </c>
      <c r="J233" s="80"/>
      <c r="K233" s="53" t="s">
        <v>175</v>
      </c>
      <c r="L233" s="80"/>
      <c r="M233" s="87"/>
      <c r="N233" s="79"/>
      <c r="O233" s="125"/>
      <c r="P233" s="91"/>
    </row>
    <row r="234" spans="1:16" ht="25.5" customHeight="1" x14ac:dyDescent="0.25">
      <c r="A234" s="91"/>
      <c r="B234" s="86" t="s">
        <v>25</v>
      </c>
      <c r="C234" s="86" t="s">
        <v>13</v>
      </c>
      <c r="D234" s="37" t="s">
        <v>14</v>
      </c>
      <c r="E234" s="37" t="s">
        <v>15</v>
      </c>
      <c r="F234" s="35" t="s">
        <v>16</v>
      </c>
      <c r="G234" s="14">
        <v>162</v>
      </c>
      <c r="H234" s="48">
        <v>161</v>
      </c>
      <c r="I234" s="33">
        <f t="shared" si="35"/>
        <v>99.382716049382708</v>
      </c>
      <c r="J234" s="77">
        <f>AVERAGE(I234:I235)</f>
        <v>89.691358024691354</v>
      </c>
      <c r="K234" s="51"/>
      <c r="L234" s="77" t="s">
        <v>59</v>
      </c>
      <c r="M234" s="79">
        <f>AVERAGE(J234:J241)</f>
        <v>93.76579735554094</v>
      </c>
      <c r="N234" s="79"/>
      <c r="O234" s="125"/>
      <c r="P234" s="91"/>
    </row>
    <row r="235" spans="1:16" ht="39.75" customHeight="1" x14ac:dyDescent="0.25">
      <c r="A235" s="91"/>
      <c r="B235" s="86"/>
      <c r="C235" s="86"/>
      <c r="D235" s="37" t="s">
        <v>14</v>
      </c>
      <c r="E235" s="37" t="s">
        <v>165</v>
      </c>
      <c r="F235" s="35" t="s">
        <v>16</v>
      </c>
      <c r="G235" s="14">
        <v>5</v>
      </c>
      <c r="H235" s="48">
        <v>4</v>
      </c>
      <c r="I235" s="33">
        <f t="shared" si="35"/>
        <v>80</v>
      </c>
      <c r="J235" s="78"/>
      <c r="K235" s="53" t="s">
        <v>231</v>
      </c>
      <c r="L235" s="79"/>
      <c r="M235" s="82"/>
      <c r="N235" s="79"/>
      <c r="O235" s="125"/>
      <c r="P235" s="91"/>
    </row>
    <row r="236" spans="1:16" ht="29.25" customHeight="1" x14ac:dyDescent="0.25">
      <c r="A236" s="91"/>
      <c r="B236" s="86"/>
      <c r="C236" s="86"/>
      <c r="D236" s="37" t="s">
        <v>17</v>
      </c>
      <c r="E236" s="37" t="s">
        <v>18</v>
      </c>
      <c r="F236" s="35" t="s">
        <v>19</v>
      </c>
      <c r="G236" s="24">
        <v>16.899999999999999</v>
      </c>
      <c r="H236" s="48">
        <v>16.399999999999999</v>
      </c>
      <c r="I236" s="33">
        <f t="shared" si="35"/>
        <v>97.041420118343197</v>
      </c>
      <c r="J236" s="77">
        <f>AVERAGE(I236:I241)</f>
        <v>97.84023668639054</v>
      </c>
      <c r="K236" s="51"/>
      <c r="L236" s="82"/>
      <c r="M236" s="82"/>
      <c r="N236" s="79"/>
      <c r="O236" s="125"/>
      <c r="P236" s="91"/>
    </row>
    <row r="237" spans="1:16" ht="24" x14ac:dyDescent="0.25">
      <c r="A237" s="91"/>
      <c r="B237" s="86"/>
      <c r="C237" s="86"/>
      <c r="D237" s="37" t="s">
        <v>17</v>
      </c>
      <c r="E237" s="37" t="s">
        <v>20</v>
      </c>
      <c r="F237" s="35" t="s">
        <v>19</v>
      </c>
      <c r="G237" s="24">
        <v>0</v>
      </c>
      <c r="H237" s="48">
        <v>0</v>
      </c>
      <c r="I237" s="33">
        <f>IF(H237=0,100,IF(H237=10,90,IF(H237=25,75,IF(H237=45,55,IF(H237=70,30,IF(H237&gt;100,0,0))))))</f>
        <v>100</v>
      </c>
      <c r="J237" s="79"/>
      <c r="K237" s="51"/>
      <c r="L237" s="82"/>
      <c r="M237" s="82"/>
      <c r="N237" s="79"/>
      <c r="O237" s="125"/>
      <c r="P237" s="91"/>
    </row>
    <row r="238" spans="1:16" ht="24" x14ac:dyDescent="0.25">
      <c r="A238" s="91"/>
      <c r="B238" s="86"/>
      <c r="C238" s="86"/>
      <c r="D238" s="37" t="s">
        <v>17</v>
      </c>
      <c r="E238" s="37" t="s">
        <v>21</v>
      </c>
      <c r="F238" s="35" t="s">
        <v>19</v>
      </c>
      <c r="G238" s="24">
        <v>100</v>
      </c>
      <c r="H238" s="48">
        <v>100</v>
      </c>
      <c r="I238" s="33">
        <f t="shared" ref="I238:I244" si="36">H238/G238*100</f>
        <v>100</v>
      </c>
      <c r="J238" s="79"/>
      <c r="K238" s="51"/>
      <c r="L238" s="82"/>
      <c r="M238" s="82"/>
      <c r="N238" s="79"/>
      <c r="O238" s="125"/>
      <c r="P238" s="91"/>
    </row>
    <row r="239" spans="1:16" ht="24" x14ac:dyDescent="0.25">
      <c r="A239" s="91"/>
      <c r="B239" s="86"/>
      <c r="C239" s="86"/>
      <c r="D239" s="37" t="s">
        <v>17</v>
      </c>
      <c r="E239" s="37" t="s">
        <v>22</v>
      </c>
      <c r="F239" s="35" t="s">
        <v>19</v>
      </c>
      <c r="G239" s="24">
        <v>100</v>
      </c>
      <c r="H239" s="48">
        <v>100</v>
      </c>
      <c r="I239" s="33">
        <f t="shared" si="36"/>
        <v>100</v>
      </c>
      <c r="J239" s="79"/>
      <c r="K239" s="51"/>
      <c r="L239" s="82"/>
      <c r="M239" s="82"/>
      <c r="N239" s="79"/>
      <c r="O239" s="125"/>
      <c r="P239" s="91"/>
    </row>
    <row r="240" spans="1:16" ht="48" x14ac:dyDescent="0.25">
      <c r="A240" s="91"/>
      <c r="B240" s="86"/>
      <c r="C240" s="86"/>
      <c r="D240" s="37" t="s">
        <v>17</v>
      </c>
      <c r="E240" s="37" t="s">
        <v>23</v>
      </c>
      <c r="F240" s="35" t="s">
        <v>19</v>
      </c>
      <c r="G240" s="24">
        <v>100</v>
      </c>
      <c r="H240" s="48">
        <v>100</v>
      </c>
      <c r="I240" s="33">
        <f t="shared" si="36"/>
        <v>100</v>
      </c>
      <c r="J240" s="79"/>
      <c r="K240" s="51"/>
      <c r="L240" s="82"/>
      <c r="M240" s="82"/>
      <c r="N240" s="79"/>
      <c r="O240" s="125"/>
      <c r="P240" s="91"/>
    </row>
    <row r="241" spans="1:16" ht="204" x14ac:dyDescent="0.25">
      <c r="A241" s="91"/>
      <c r="B241" s="86"/>
      <c r="C241" s="86"/>
      <c r="D241" s="37" t="s">
        <v>17</v>
      </c>
      <c r="E241" s="37" t="s">
        <v>24</v>
      </c>
      <c r="F241" s="35" t="s">
        <v>19</v>
      </c>
      <c r="G241" s="24">
        <v>100</v>
      </c>
      <c r="H241" s="48">
        <v>90</v>
      </c>
      <c r="I241" s="33">
        <f t="shared" si="36"/>
        <v>90</v>
      </c>
      <c r="J241" s="80"/>
      <c r="K241" s="53" t="s">
        <v>175</v>
      </c>
      <c r="L241" s="78"/>
      <c r="M241" s="82"/>
      <c r="N241" s="79"/>
      <c r="O241" s="125"/>
      <c r="P241" s="91"/>
    </row>
    <row r="242" spans="1:16" ht="24" customHeight="1" x14ac:dyDescent="0.25">
      <c r="A242" s="91"/>
      <c r="B242" s="90" t="s">
        <v>26</v>
      </c>
      <c r="C242" s="90" t="s">
        <v>13</v>
      </c>
      <c r="D242" s="37" t="s">
        <v>14</v>
      </c>
      <c r="E242" s="37" t="s">
        <v>15</v>
      </c>
      <c r="F242" s="35" t="s">
        <v>16</v>
      </c>
      <c r="G242" s="14">
        <v>726</v>
      </c>
      <c r="H242" s="48">
        <v>746</v>
      </c>
      <c r="I242" s="33">
        <f t="shared" si="36"/>
        <v>102.75482093663912</v>
      </c>
      <c r="J242" s="77">
        <f>AVERAGE(I242:I243)</f>
        <v>96.169077134986225</v>
      </c>
      <c r="K242" s="51"/>
      <c r="L242" s="77" t="s">
        <v>59</v>
      </c>
      <c r="M242" s="89">
        <f>AVERAGE(J242:J249)</f>
        <v>98.116467047697455</v>
      </c>
      <c r="N242" s="79"/>
      <c r="O242" s="125"/>
      <c r="P242" s="91"/>
    </row>
    <row r="243" spans="1:16" ht="37.5" customHeight="1" x14ac:dyDescent="0.25">
      <c r="A243" s="91"/>
      <c r="B243" s="91"/>
      <c r="C243" s="91"/>
      <c r="D243" s="37" t="s">
        <v>14</v>
      </c>
      <c r="E243" s="37" t="s">
        <v>165</v>
      </c>
      <c r="F243" s="35" t="s">
        <v>16</v>
      </c>
      <c r="G243" s="14">
        <v>48</v>
      </c>
      <c r="H243" s="48">
        <v>43</v>
      </c>
      <c r="I243" s="33">
        <f t="shared" si="36"/>
        <v>89.583333333333343</v>
      </c>
      <c r="J243" s="78"/>
      <c r="K243" s="73" t="s">
        <v>279</v>
      </c>
      <c r="L243" s="79"/>
      <c r="M243" s="89"/>
      <c r="N243" s="79"/>
      <c r="O243" s="125"/>
      <c r="P243" s="91"/>
    </row>
    <row r="244" spans="1:16" ht="36" x14ac:dyDescent="0.25">
      <c r="A244" s="91"/>
      <c r="B244" s="91"/>
      <c r="C244" s="91"/>
      <c r="D244" s="37" t="s">
        <v>17</v>
      </c>
      <c r="E244" s="37" t="s">
        <v>18</v>
      </c>
      <c r="F244" s="35" t="s">
        <v>19</v>
      </c>
      <c r="G244" s="24">
        <v>78.3</v>
      </c>
      <c r="H244" s="48">
        <v>78.599999999999994</v>
      </c>
      <c r="I244" s="33">
        <f t="shared" si="36"/>
        <v>100.38314176245211</v>
      </c>
      <c r="J244" s="77">
        <f>AVERAGE(I244:I249)</f>
        <v>100.0638569604087</v>
      </c>
      <c r="K244" s="51"/>
      <c r="L244" s="82"/>
      <c r="M244" s="87"/>
      <c r="N244" s="79"/>
      <c r="O244" s="125"/>
      <c r="P244" s="91"/>
    </row>
    <row r="245" spans="1:16" ht="24" x14ac:dyDescent="0.25">
      <c r="A245" s="91"/>
      <c r="B245" s="91"/>
      <c r="C245" s="91"/>
      <c r="D245" s="37" t="s">
        <v>17</v>
      </c>
      <c r="E245" s="37" t="s">
        <v>20</v>
      </c>
      <c r="F245" s="35" t="s">
        <v>19</v>
      </c>
      <c r="G245" s="24">
        <v>0</v>
      </c>
      <c r="H245" s="48">
        <v>0</v>
      </c>
      <c r="I245" s="33">
        <f>IF(H245=0,100,IF(H245=10,90,IF(H245=25,75,IF(H245=45,55,IF(H245=70,30,IF(H245&gt;100,0,0))))))</f>
        <v>100</v>
      </c>
      <c r="J245" s="79"/>
      <c r="K245" s="51"/>
      <c r="L245" s="82"/>
      <c r="M245" s="87"/>
      <c r="N245" s="79"/>
      <c r="O245" s="125"/>
      <c r="P245" s="91"/>
    </row>
    <row r="246" spans="1:16" ht="24" x14ac:dyDescent="0.25">
      <c r="A246" s="91"/>
      <c r="B246" s="91"/>
      <c r="C246" s="91"/>
      <c r="D246" s="37" t="s">
        <v>17</v>
      </c>
      <c r="E246" s="37" t="s">
        <v>21</v>
      </c>
      <c r="F246" s="35" t="s">
        <v>19</v>
      </c>
      <c r="G246" s="24">
        <v>100</v>
      </c>
      <c r="H246" s="48">
        <v>100</v>
      </c>
      <c r="I246" s="33">
        <f t="shared" ref="I246:I249" si="37">H246/G246*100</f>
        <v>100</v>
      </c>
      <c r="J246" s="79"/>
      <c r="K246" s="51"/>
      <c r="L246" s="82"/>
      <c r="M246" s="87"/>
      <c r="N246" s="79"/>
      <c r="O246" s="125"/>
      <c r="P246" s="91"/>
    </row>
    <row r="247" spans="1:16" ht="24" x14ac:dyDescent="0.25">
      <c r="A247" s="91"/>
      <c r="B247" s="91"/>
      <c r="C247" s="91"/>
      <c r="D247" s="37" t="s">
        <v>17</v>
      </c>
      <c r="E247" s="37" t="s">
        <v>22</v>
      </c>
      <c r="F247" s="35" t="s">
        <v>19</v>
      </c>
      <c r="G247" s="24">
        <v>100</v>
      </c>
      <c r="H247" s="48">
        <v>100</v>
      </c>
      <c r="I247" s="33">
        <f t="shared" si="37"/>
        <v>100</v>
      </c>
      <c r="J247" s="79"/>
      <c r="K247" s="51"/>
      <c r="L247" s="82"/>
      <c r="M247" s="87"/>
      <c r="N247" s="79"/>
      <c r="O247" s="125"/>
      <c r="P247" s="91"/>
    </row>
    <row r="248" spans="1:16" ht="48" x14ac:dyDescent="0.25">
      <c r="A248" s="91"/>
      <c r="B248" s="91"/>
      <c r="C248" s="91"/>
      <c r="D248" s="37" t="s">
        <v>17</v>
      </c>
      <c r="E248" s="37" t="s">
        <v>23</v>
      </c>
      <c r="F248" s="35" t="s">
        <v>19</v>
      </c>
      <c r="G248" s="24">
        <v>100</v>
      </c>
      <c r="H248" s="48">
        <v>100</v>
      </c>
      <c r="I248" s="33">
        <f t="shared" si="37"/>
        <v>100</v>
      </c>
      <c r="J248" s="79"/>
      <c r="K248" s="51"/>
      <c r="L248" s="82"/>
      <c r="M248" s="87"/>
      <c r="N248" s="79"/>
      <c r="O248" s="125"/>
      <c r="P248" s="91"/>
    </row>
    <row r="249" spans="1:16" ht="204" x14ac:dyDescent="0.25">
      <c r="A249" s="92"/>
      <c r="B249" s="92"/>
      <c r="C249" s="92"/>
      <c r="D249" s="37" t="s">
        <v>17</v>
      </c>
      <c r="E249" s="37" t="s">
        <v>24</v>
      </c>
      <c r="F249" s="35" t="s">
        <v>19</v>
      </c>
      <c r="G249" s="24">
        <v>100</v>
      </c>
      <c r="H249" s="48">
        <v>100</v>
      </c>
      <c r="I249" s="33">
        <f t="shared" si="37"/>
        <v>100</v>
      </c>
      <c r="J249" s="80"/>
      <c r="K249" s="51"/>
      <c r="L249" s="78"/>
      <c r="M249" s="87"/>
      <c r="N249" s="80"/>
      <c r="O249" s="126"/>
      <c r="P249" s="92"/>
    </row>
    <row r="250" spans="1:16" ht="24" x14ac:dyDescent="0.25">
      <c r="A250" s="90" t="s">
        <v>58</v>
      </c>
      <c r="B250" s="86" t="s">
        <v>12</v>
      </c>
      <c r="C250" s="86" t="s">
        <v>13</v>
      </c>
      <c r="D250" s="37" t="s">
        <v>14</v>
      </c>
      <c r="E250" s="37" t="s">
        <v>15</v>
      </c>
      <c r="F250" s="35" t="s">
        <v>16</v>
      </c>
      <c r="G250" s="14">
        <v>0</v>
      </c>
      <c r="H250" s="16"/>
      <c r="I250" s="14">
        <v>0</v>
      </c>
      <c r="J250" s="33">
        <f>I250</f>
        <v>0</v>
      </c>
      <c r="K250" s="33"/>
      <c r="L250" s="77"/>
      <c r="M250" s="89"/>
      <c r="N250" s="77">
        <f>AVERAGE(M257:M271)</f>
        <v>100.06832376102889</v>
      </c>
      <c r="O250" s="111">
        <v>5</v>
      </c>
      <c r="P250" s="111" t="s">
        <v>63</v>
      </c>
    </row>
    <row r="251" spans="1:16" ht="36" x14ac:dyDescent="0.25">
      <c r="A251" s="91"/>
      <c r="B251" s="86"/>
      <c r="C251" s="86"/>
      <c r="D251" s="37" t="s">
        <v>17</v>
      </c>
      <c r="E251" s="37" t="s">
        <v>18</v>
      </c>
      <c r="F251" s="35" t="s">
        <v>19</v>
      </c>
      <c r="G251" s="24">
        <v>0</v>
      </c>
      <c r="H251" s="16"/>
      <c r="I251" s="24">
        <v>0</v>
      </c>
      <c r="J251" s="77">
        <f>AVERAGE(I251:I256)</f>
        <v>0</v>
      </c>
      <c r="K251" s="33"/>
      <c r="L251" s="79"/>
      <c r="M251" s="87"/>
      <c r="N251" s="79"/>
      <c r="O251" s="112"/>
      <c r="P251" s="112"/>
    </row>
    <row r="252" spans="1:16" ht="24" x14ac:dyDescent="0.25">
      <c r="A252" s="91"/>
      <c r="B252" s="86"/>
      <c r="C252" s="86"/>
      <c r="D252" s="37" t="s">
        <v>17</v>
      </c>
      <c r="E252" s="37" t="s">
        <v>20</v>
      </c>
      <c r="F252" s="35" t="s">
        <v>19</v>
      </c>
      <c r="G252" s="24">
        <v>0</v>
      </c>
      <c r="H252" s="16"/>
      <c r="I252" s="24">
        <v>0</v>
      </c>
      <c r="J252" s="79"/>
      <c r="K252" s="33"/>
      <c r="L252" s="79"/>
      <c r="M252" s="87"/>
      <c r="N252" s="79"/>
      <c r="O252" s="112"/>
      <c r="P252" s="112"/>
    </row>
    <row r="253" spans="1:16" ht="24" x14ac:dyDescent="0.25">
      <c r="A253" s="91"/>
      <c r="B253" s="86"/>
      <c r="C253" s="86"/>
      <c r="D253" s="37" t="s">
        <v>17</v>
      </c>
      <c r="E253" s="37" t="s">
        <v>21</v>
      </c>
      <c r="F253" s="35" t="s">
        <v>19</v>
      </c>
      <c r="G253" s="24">
        <v>0</v>
      </c>
      <c r="H253" s="16"/>
      <c r="I253" s="24">
        <v>0</v>
      </c>
      <c r="J253" s="79"/>
      <c r="K253" s="33"/>
      <c r="L253" s="79"/>
      <c r="M253" s="87"/>
      <c r="N253" s="79"/>
      <c r="O253" s="112"/>
      <c r="P253" s="112"/>
    </row>
    <row r="254" spans="1:16" ht="24" x14ac:dyDescent="0.25">
      <c r="A254" s="91"/>
      <c r="B254" s="86"/>
      <c r="C254" s="86"/>
      <c r="D254" s="37" t="s">
        <v>17</v>
      </c>
      <c r="E254" s="37" t="s">
        <v>22</v>
      </c>
      <c r="F254" s="35" t="s">
        <v>19</v>
      </c>
      <c r="G254" s="24">
        <v>0</v>
      </c>
      <c r="H254" s="16"/>
      <c r="I254" s="24">
        <v>0</v>
      </c>
      <c r="J254" s="79"/>
      <c r="K254" s="33"/>
      <c r="L254" s="79"/>
      <c r="M254" s="87"/>
      <c r="N254" s="79"/>
      <c r="O254" s="112"/>
      <c r="P254" s="112"/>
    </row>
    <row r="255" spans="1:16" ht="48" x14ac:dyDescent="0.25">
      <c r="A255" s="91"/>
      <c r="B255" s="86"/>
      <c r="C255" s="86"/>
      <c r="D255" s="37" t="s">
        <v>17</v>
      </c>
      <c r="E255" s="37" t="s">
        <v>23</v>
      </c>
      <c r="F255" s="35" t="s">
        <v>19</v>
      </c>
      <c r="G255" s="24">
        <v>0</v>
      </c>
      <c r="H255" s="16"/>
      <c r="I255" s="24">
        <v>0</v>
      </c>
      <c r="J255" s="79"/>
      <c r="K255" s="33"/>
      <c r="L255" s="79"/>
      <c r="M255" s="87"/>
      <c r="N255" s="79"/>
      <c r="O255" s="112"/>
      <c r="P255" s="112"/>
    </row>
    <row r="256" spans="1:16" ht="204" x14ac:dyDescent="0.25">
      <c r="A256" s="91"/>
      <c r="B256" s="86"/>
      <c r="C256" s="86"/>
      <c r="D256" s="37" t="s">
        <v>17</v>
      </c>
      <c r="E256" s="37" t="s">
        <v>24</v>
      </c>
      <c r="F256" s="35" t="s">
        <v>19</v>
      </c>
      <c r="G256" s="24">
        <v>0</v>
      </c>
      <c r="H256" s="16"/>
      <c r="I256" s="24">
        <v>0</v>
      </c>
      <c r="J256" s="80"/>
      <c r="K256" s="33"/>
      <c r="L256" s="80"/>
      <c r="M256" s="87"/>
      <c r="N256" s="79"/>
      <c r="O256" s="112"/>
      <c r="P256" s="112"/>
    </row>
    <row r="257" spans="1:16" ht="24" x14ac:dyDescent="0.25">
      <c r="A257" s="91"/>
      <c r="B257" s="86" t="s">
        <v>25</v>
      </c>
      <c r="C257" s="86" t="s">
        <v>13</v>
      </c>
      <c r="D257" s="37" t="s">
        <v>14</v>
      </c>
      <c r="E257" s="37" t="s">
        <v>15</v>
      </c>
      <c r="F257" s="35" t="s">
        <v>16</v>
      </c>
      <c r="G257" s="14">
        <v>133</v>
      </c>
      <c r="H257" s="48">
        <v>133</v>
      </c>
      <c r="I257" s="33">
        <f t="shared" ref="I257:I258" si="38">H257/G257*100</f>
        <v>100</v>
      </c>
      <c r="J257" s="33">
        <f>I257</f>
        <v>100</v>
      </c>
      <c r="K257" s="28"/>
      <c r="L257" s="77" t="s">
        <v>162</v>
      </c>
      <c r="M257" s="89">
        <f>AVERAGE(J257:J263)</f>
        <v>99.875248756218895</v>
      </c>
      <c r="N257" s="79"/>
      <c r="O257" s="112"/>
      <c r="P257" s="112"/>
    </row>
    <row r="258" spans="1:16" ht="39.75" customHeight="1" x14ac:dyDescent="0.25">
      <c r="A258" s="91"/>
      <c r="B258" s="86"/>
      <c r="C258" s="86"/>
      <c r="D258" s="37" t="s">
        <v>17</v>
      </c>
      <c r="E258" s="37" t="s">
        <v>18</v>
      </c>
      <c r="F258" s="35" t="s">
        <v>19</v>
      </c>
      <c r="G258" s="24">
        <v>33.5</v>
      </c>
      <c r="H258" s="48">
        <v>33.299999999999997</v>
      </c>
      <c r="I258" s="33">
        <f t="shared" si="38"/>
        <v>99.402985074626855</v>
      </c>
      <c r="J258" s="77">
        <f>AVERAGE(I258:I263)</f>
        <v>99.750497512437803</v>
      </c>
      <c r="K258" s="28"/>
      <c r="L258" s="79"/>
      <c r="M258" s="87"/>
      <c r="N258" s="79"/>
      <c r="O258" s="112"/>
      <c r="P258" s="112"/>
    </row>
    <row r="259" spans="1:16" ht="24" x14ac:dyDescent="0.25">
      <c r="A259" s="91"/>
      <c r="B259" s="86"/>
      <c r="C259" s="86"/>
      <c r="D259" s="37" t="s">
        <v>17</v>
      </c>
      <c r="E259" s="37" t="s">
        <v>20</v>
      </c>
      <c r="F259" s="35" t="s">
        <v>19</v>
      </c>
      <c r="G259" s="24">
        <v>0</v>
      </c>
      <c r="H259" s="48">
        <v>0</v>
      </c>
      <c r="I259" s="33">
        <f>IF(H259=0,100,IF(H259=10,90,IF(H259=25,75,IF(H259=45,55,IF(H259=70,30,IF(H259&gt;100,0,0))))))</f>
        <v>100</v>
      </c>
      <c r="J259" s="79"/>
      <c r="K259" s="33"/>
      <c r="L259" s="79"/>
      <c r="M259" s="87"/>
      <c r="N259" s="79"/>
      <c r="O259" s="112"/>
      <c r="P259" s="112"/>
    </row>
    <row r="260" spans="1:16" ht="24" x14ac:dyDescent="0.25">
      <c r="A260" s="91"/>
      <c r="B260" s="86"/>
      <c r="C260" s="86"/>
      <c r="D260" s="37" t="s">
        <v>17</v>
      </c>
      <c r="E260" s="37" t="s">
        <v>21</v>
      </c>
      <c r="F260" s="35" t="s">
        <v>19</v>
      </c>
      <c r="G260" s="24">
        <v>100</v>
      </c>
      <c r="H260" s="48">
        <v>100</v>
      </c>
      <c r="I260" s="33">
        <f t="shared" ref="I260:I266" si="39">H260/G260*100</f>
        <v>100</v>
      </c>
      <c r="J260" s="79"/>
      <c r="K260" s="33"/>
      <c r="L260" s="79"/>
      <c r="M260" s="87"/>
      <c r="N260" s="79"/>
      <c r="O260" s="112"/>
      <c r="P260" s="112"/>
    </row>
    <row r="261" spans="1:16" ht="24" x14ac:dyDescent="0.25">
      <c r="A261" s="91"/>
      <c r="B261" s="86"/>
      <c r="C261" s="86"/>
      <c r="D261" s="37" t="s">
        <v>17</v>
      </c>
      <c r="E261" s="37" t="s">
        <v>22</v>
      </c>
      <c r="F261" s="35" t="s">
        <v>19</v>
      </c>
      <c r="G261" s="24">
        <v>100</v>
      </c>
      <c r="H261" s="48">
        <v>99.1</v>
      </c>
      <c r="I261" s="33">
        <f t="shared" si="39"/>
        <v>99.1</v>
      </c>
      <c r="J261" s="79"/>
      <c r="K261" s="33"/>
      <c r="L261" s="79"/>
      <c r="M261" s="87"/>
      <c r="N261" s="79"/>
      <c r="O261" s="112"/>
      <c r="P261" s="112"/>
    </row>
    <row r="262" spans="1:16" ht="48" x14ac:dyDescent="0.25">
      <c r="A262" s="91"/>
      <c r="B262" s="86"/>
      <c r="C262" s="86"/>
      <c r="D262" s="37" t="s">
        <v>17</v>
      </c>
      <c r="E262" s="37" t="s">
        <v>23</v>
      </c>
      <c r="F262" s="35" t="s">
        <v>19</v>
      </c>
      <c r="G262" s="24">
        <v>100</v>
      </c>
      <c r="H262" s="48">
        <v>100</v>
      </c>
      <c r="I262" s="33">
        <f t="shared" si="39"/>
        <v>100</v>
      </c>
      <c r="J262" s="79"/>
      <c r="K262" s="33"/>
      <c r="L262" s="79"/>
      <c r="M262" s="87"/>
      <c r="N262" s="79"/>
      <c r="O262" s="112"/>
      <c r="P262" s="112"/>
    </row>
    <row r="263" spans="1:16" ht="204" x14ac:dyDescent="0.25">
      <c r="A263" s="91"/>
      <c r="B263" s="86"/>
      <c r="C263" s="86"/>
      <c r="D263" s="37" t="s">
        <v>17</v>
      </c>
      <c r="E263" s="37" t="s">
        <v>24</v>
      </c>
      <c r="F263" s="35" t="s">
        <v>19</v>
      </c>
      <c r="G263" s="24">
        <v>100</v>
      </c>
      <c r="H263" s="48">
        <v>100</v>
      </c>
      <c r="I263" s="33">
        <f t="shared" si="39"/>
        <v>100</v>
      </c>
      <c r="J263" s="80"/>
      <c r="K263" s="33"/>
      <c r="L263" s="80"/>
      <c r="M263" s="87"/>
      <c r="N263" s="79"/>
      <c r="O263" s="112"/>
      <c r="P263" s="112"/>
    </row>
    <row r="264" spans="1:16" ht="24" x14ac:dyDescent="0.25">
      <c r="A264" s="91"/>
      <c r="B264" s="90" t="s">
        <v>26</v>
      </c>
      <c r="C264" s="90" t="s">
        <v>13</v>
      </c>
      <c r="D264" s="37" t="s">
        <v>14</v>
      </c>
      <c r="E264" s="37" t="s">
        <v>15</v>
      </c>
      <c r="F264" s="35" t="s">
        <v>16</v>
      </c>
      <c r="G264" s="14">
        <v>251</v>
      </c>
      <c r="H264" s="48">
        <v>254</v>
      </c>
      <c r="I264" s="33">
        <f t="shared" si="39"/>
        <v>101.19521912350598</v>
      </c>
      <c r="J264" s="77">
        <f>AVERAGE(I264:I265)</f>
        <v>100.59760956175299</v>
      </c>
      <c r="K264" s="33"/>
      <c r="L264" s="77" t="s">
        <v>162</v>
      </c>
      <c r="M264" s="89">
        <f>AVERAGE(J264:J271)</f>
        <v>100.26139876583889</v>
      </c>
      <c r="N264" s="79"/>
      <c r="O264" s="112"/>
      <c r="P264" s="112"/>
    </row>
    <row r="265" spans="1:16" ht="42.75" customHeight="1" x14ac:dyDescent="0.25">
      <c r="A265" s="91"/>
      <c r="B265" s="91"/>
      <c r="C265" s="91"/>
      <c r="D265" s="37" t="s">
        <v>14</v>
      </c>
      <c r="E265" s="37" t="s">
        <v>165</v>
      </c>
      <c r="F265" s="35" t="s">
        <v>16</v>
      </c>
      <c r="G265" s="14">
        <v>13</v>
      </c>
      <c r="H265" s="48">
        <v>13</v>
      </c>
      <c r="I265" s="33">
        <f t="shared" si="39"/>
        <v>100</v>
      </c>
      <c r="J265" s="78"/>
      <c r="K265" s="53"/>
      <c r="L265" s="79"/>
      <c r="M265" s="87"/>
      <c r="N265" s="79"/>
      <c r="O265" s="112"/>
      <c r="P265" s="112"/>
    </row>
    <row r="266" spans="1:16" ht="38.25" customHeight="1" x14ac:dyDescent="0.25">
      <c r="A266" s="91"/>
      <c r="B266" s="91"/>
      <c r="C266" s="91"/>
      <c r="D266" s="37" t="s">
        <v>17</v>
      </c>
      <c r="E266" s="37" t="s">
        <v>18</v>
      </c>
      <c r="F266" s="35" t="s">
        <v>19</v>
      </c>
      <c r="G266" s="24">
        <v>66.5</v>
      </c>
      <c r="H266" s="48">
        <v>66.8</v>
      </c>
      <c r="I266" s="33">
        <f t="shared" si="39"/>
        <v>100.45112781954886</v>
      </c>
      <c r="J266" s="77">
        <f>AVERAGE(I266:I271)</f>
        <v>99.925187969924806</v>
      </c>
      <c r="K266" s="33"/>
      <c r="L266" s="79"/>
      <c r="M266" s="87"/>
      <c r="N266" s="79"/>
      <c r="O266" s="112"/>
      <c r="P266" s="112"/>
    </row>
    <row r="267" spans="1:16" ht="24" x14ac:dyDescent="0.25">
      <c r="A267" s="91"/>
      <c r="B267" s="91"/>
      <c r="C267" s="91"/>
      <c r="D267" s="37" t="s">
        <v>17</v>
      </c>
      <c r="E267" s="37" t="s">
        <v>20</v>
      </c>
      <c r="F267" s="35" t="s">
        <v>19</v>
      </c>
      <c r="G267" s="24">
        <v>0</v>
      </c>
      <c r="H267" s="48">
        <v>0</v>
      </c>
      <c r="I267" s="33">
        <f>IF(H267=0,100,IF(H267=10,90,IF(H267=25,75,IF(H267=45,55,IF(H267=70,30,IF(H267&gt;100,0,0))))))</f>
        <v>100</v>
      </c>
      <c r="J267" s="79"/>
      <c r="K267" s="33"/>
      <c r="L267" s="79"/>
      <c r="M267" s="87"/>
      <c r="N267" s="79"/>
      <c r="O267" s="112"/>
      <c r="P267" s="112"/>
    </row>
    <row r="268" spans="1:16" ht="24" x14ac:dyDescent="0.25">
      <c r="A268" s="91"/>
      <c r="B268" s="91"/>
      <c r="C268" s="91"/>
      <c r="D268" s="37" t="s">
        <v>17</v>
      </c>
      <c r="E268" s="37" t="s">
        <v>21</v>
      </c>
      <c r="F268" s="35" t="s">
        <v>19</v>
      </c>
      <c r="G268" s="24">
        <v>100</v>
      </c>
      <c r="H268" s="48">
        <v>100</v>
      </c>
      <c r="I268" s="33">
        <f t="shared" ref="I268:I271" si="40">H268/G268*100</f>
        <v>100</v>
      </c>
      <c r="J268" s="79"/>
      <c r="K268" s="33"/>
      <c r="L268" s="79"/>
      <c r="M268" s="87"/>
      <c r="N268" s="79"/>
      <c r="O268" s="112"/>
      <c r="P268" s="112"/>
    </row>
    <row r="269" spans="1:16" ht="24" x14ac:dyDescent="0.25">
      <c r="A269" s="91"/>
      <c r="B269" s="91"/>
      <c r="C269" s="91"/>
      <c r="D269" s="37" t="s">
        <v>17</v>
      </c>
      <c r="E269" s="37" t="s">
        <v>22</v>
      </c>
      <c r="F269" s="35" t="s">
        <v>19</v>
      </c>
      <c r="G269" s="24">
        <v>100</v>
      </c>
      <c r="H269" s="48">
        <v>99.1</v>
      </c>
      <c r="I269" s="33">
        <f t="shared" si="40"/>
        <v>99.1</v>
      </c>
      <c r="J269" s="79"/>
      <c r="K269" s="33"/>
      <c r="L269" s="79"/>
      <c r="M269" s="87"/>
      <c r="N269" s="79"/>
      <c r="O269" s="112"/>
      <c r="P269" s="112"/>
    </row>
    <row r="270" spans="1:16" ht="51" customHeight="1" x14ac:dyDescent="0.25">
      <c r="A270" s="91"/>
      <c r="B270" s="91"/>
      <c r="C270" s="91"/>
      <c r="D270" s="37" t="s">
        <v>17</v>
      </c>
      <c r="E270" s="37" t="s">
        <v>23</v>
      </c>
      <c r="F270" s="35" t="s">
        <v>19</v>
      </c>
      <c r="G270" s="24">
        <v>100</v>
      </c>
      <c r="H270" s="48">
        <v>100</v>
      </c>
      <c r="I270" s="33">
        <f t="shared" si="40"/>
        <v>100</v>
      </c>
      <c r="J270" s="79"/>
      <c r="K270" s="33"/>
      <c r="L270" s="79"/>
      <c r="M270" s="87"/>
      <c r="N270" s="79"/>
      <c r="O270" s="112"/>
      <c r="P270" s="112"/>
    </row>
    <row r="271" spans="1:16" ht="204" x14ac:dyDescent="0.25">
      <c r="A271" s="92"/>
      <c r="B271" s="92"/>
      <c r="C271" s="92"/>
      <c r="D271" s="37" t="s">
        <v>17</v>
      </c>
      <c r="E271" s="37" t="s">
        <v>24</v>
      </c>
      <c r="F271" s="35" t="s">
        <v>19</v>
      </c>
      <c r="G271" s="24">
        <v>100</v>
      </c>
      <c r="H271" s="48">
        <v>100</v>
      </c>
      <c r="I271" s="33">
        <f t="shared" si="40"/>
        <v>100</v>
      </c>
      <c r="J271" s="80"/>
      <c r="K271" s="33"/>
      <c r="L271" s="80"/>
      <c r="M271" s="87"/>
      <c r="N271" s="80"/>
      <c r="O271" s="112"/>
      <c r="P271" s="112"/>
    </row>
    <row r="272" spans="1:16" ht="24" x14ac:dyDescent="0.25">
      <c r="A272" s="90" t="s">
        <v>64</v>
      </c>
      <c r="B272" s="90" t="s">
        <v>12</v>
      </c>
      <c r="C272" s="86" t="s">
        <v>13</v>
      </c>
      <c r="D272" s="37" t="s">
        <v>14</v>
      </c>
      <c r="E272" s="37" t="s">
        <v>15</v>
      </c>
      <c r="F272" s="35" t="s">
        <v>16</v>
      </c>
      <c r="G272" s="14">
        <v>30</v>
      </c>
      <c r="H272" s="30">
        <v>30</v>
      </c>
      <c r="I272" s="33">
        <f>H272/G272*100</f>
        <v>100</v>
      </c>
      <c r="J272" s="33">
        <f>I272</f>
        <v>100</v>
      </c>
      <c r="K272" s="33"/>
      <c r="L272" s="77" t="s">
        <v>59</v>
      </c>
      <c r="M272" s="89">
        <f>AVERAGE(J272:J278)</f>
        <v>99.666666666666657</v>
      </c>
      <c r="N272" s="77">
        <f>AVERAGE(M272:M293)</f>
        <v>99.843952238868113</v>
      </c>
      <c r="O272" s="111">
        <v>5</v>
      </c>
      <c r="P272" s="111" t="s">
        <v>63</v>
      </c>
    </row>
    <row r="273" spans="1:16" ht="36" x14ac:dyDescent="0.25">
      <c r="A273" s="91"/>
      <c r="B273" s="91"/>
      <c r="C273" s="86"/>
      <c r="D273" s="37" t="s">
        <v>17</v>
      </c>
      <c r="E273" s="37" t="s">
        <v>18</v>
      </c>
      <c r="F273" s="35" t="s">
        <v>19</v>
      </c>
      <c r="G273" s="24">
        <v>12.1</v>
      </c>
      <c r="H273" s="30">
        <v>12.1</v>
      </c>
      <c r="I273" s="33">
        <f>H273/G273*100</f>
        <v>100</v>
      </c>
      <c r="J273" s="89">
        <f>AVERAGE(I273:I278)</f>
        <v>99.333333333333329</v>
      </c>
      <c r="K273" s="33"/>
      <c r="L273" s="79"/>
      <c r="M273" s="87"/>
      <c r="N273" s="79"/>
      <c r="O273" s="112"/>
      <c r="P273" s="112"/>
    </row>
    <row r="274" spans="1:16" ht="24" x14ac:dyDescent="0.25">
      <c r="A274" s="91"/>
      <c r="B274" s="91"/>
      <c r="C274" s="86"/>
      <c r="D274" s="37" t="s">
        <v>17</v>
      </c>
      <c r="E274" s="37" t="s">
        <v>20</v>
      </c>
      <c r="F274" s="35" t="s">
        <v>19</v>
      </c>
      <c r="G274" s="24">
        <v>0</v>
      </c>
      <c r="H274" s="30">
        <v>0</v>
      </c>
      <c r="I274" s="33">
        <f>IF(H274=0,100,IF(H274=10,90,IF(H274=25,75,IF(H274=45,55,IF(H274=70,30,IF(H274&gt;100,0,0))))))</f>
        <v>100</v>
      </c>
      <c r="J274" s="89"/>
      <c r="K274" s="33"/>
      <c r="L274" s="79"/>
      <c r="M274" s="87"/>
      <c r="N274" s="79"/>
      <c r="O274" s="112"/>
      <c r="P274" s="112"/>
    </row>
    <row r="275" spans="1:16" ht="24" x14ac:dyDescent="0.25">
      <c r="A275" s="91"/>
      <c r="B275" s="91"/>
      <c r="C275" s="86"/>
      <c r="D275" s="37" t="s">
        <v>17</v>
      </c>
      <c r="E275" s="37" t="s">
        <v>21</v>
      </c>
      <c r="F275" s="35" t="s">
        <v>19</v>
      </c>
      <c r="G275" s="24">
        <v>100</v>
      </c>
      <c r="H275" s="30">
        <v>100</v>
      </c>
      <c r="I275" s="33">
        <f t="shared" ref="I275:I280" si="41">H275/G275*100</f>
        <v>100</v>
      </c>
      <c r="J275" s="89"/>
      <c r="K275" s="33"/>
      <c r="L275" s="79"/>
      <c r="M275" s="87"/>
      <c r="N275" s="79"/>
      <c r="O275" s="112"/>
      <c r="P275" s="112"/>
    </row>
    <row r="276" spans="1:16" ht="24" x14ac:dyDescent="0.25">
      <c r="A276" s="91"/>
      <c r="B276" s="91"/>
      <c r="C276" s="86"/>
      <c r="D276" s="37" t="s">
        <v>17</v>
      </c>
      <c r="E276" s="37" t="s">
        <v>22</v>
      </c>
      <c r="F276" s="35" t="s">
        <v>19</v>
      </c>
      <c r="G276" s="24">
        <v>100</v>
      </c>
      <c r="H276" s="30">
        <v>96</v>
      </c>
      <c r="I276" s="33">
        <f t="shared" si="41"/>
        <v>96</v>
      </c>
      <c r="J276" s="89"/>
      <c r="K276" s="33"/>
      <c r="L276" s="79"/>
      <c r="M276" s="87"/>
      <c r="N276" s="79"/>
      <c r="O276" s="112"/>
      <c r="P276" s="112"/>
    </row>
    <row r="277" spans="1:16" ht="48" x14ac:dyDescent="0.25">
      <c r="A277" s="91"/>
      <c r="B277" s="91"/>
      <c r="C277" s="86"/>
      <c r="D277" s="37" t="s">
        <v>17</v>
      </c>
      <c r="E277" s="37" t="s">
        <v>23</v>
      </c>
      <c r="F277" s="35" t="s">
        <v>19</v>
      </c>
      <c r="G277" s="24">
        <v>100</v>
      </c>
      <c r="H277" s="30">
        <v>100</v>
      </c>
      <c r="I277" s="33">
        <f t="shared" si="41"/>
        <v>100</v>
      </c>
      <c r="J277" s="89"/>
      <c r="K277" s="33"/>
      <c r="L277" s="79"/>
      <c r="M277" s="87"/>
      <c r="N277" s="79"/>
      <c r="O277" s="112"/>
      <c r="P277" s="112"/>
    </row>
    <row r="278" spans="1:16" ht="204" x14ac:dyDescent="0.25">
      <c r="A278" s="91"/>
      <c r="B278" s="92"/>
      <c r="C278" s="86"/>
      <c r="D278" s="37" t="s">
        <v>17</v>
      </c>
      <c r="E278" s="37" t="s">
        <v>24</v>
      </c>
      <c r="F278" s="35" t="s">
        <v>19</v>
      </c>
      <c r="G278" s="24">
        <v>100</v>
      </c>
      <c r="H278" s="30">
        <v>100</v>
      </c>
      <c r="I278" s="33">
        <f t="shared" si="41"/>
        <v>100</v>
      </c>
      <c r="J278" s="89"/>
      <c r="K278" s="33"/>
      <c r="L278" s="80"/>
      <c r="M278" s="87"/>
      <c r="N278" s="79"/>
      <c r="O278" s="112"/>
      <c r="P278" s="112"/>
    </row>
    <row r="279" spans="1:16" ht="24" x14ac:dyDescent="0.25">
      <c r="A279" s="91"/>
      <c r="B279" s="86" t="s">
        <v>25</v>
      </c>
      <c r="C279" s="86" t="s">
        <v>13</v>
      </c>
      <c r="D279" s="37" t="s">
        <v>14</v>
      </c>
      <c r="E279" s="37" t="s">
        <v>15</v>
      </c>
      <c r="F279" s="35" t="s">
        <v>16</v>
      </c>
      <c r="G279" s="14">
        <v>161</v>
      </c>
      <c r="H279" s="30">
        <v>159</v>
      </c>
      <c r="I279" s="33">
        <f t="shared" si="41"/>
        <v>98.757763975155271</v>
      </c>
      <c r="J279" s="33">
        <f>I279</f>
        <v>98.757763975155271</v>
      </c>
      <c r="K279" s="33"/>
      <c r="L279" s="77" t="s">
        <v>59</v>
      </c>
      <c r="M279" s="89">
        <f>AVERAGE(J279:J285)</f>
        <v>98.943299165491752</v>
      </c>
      <c r="N279" s="79"/>
      <c r="O279" s="112"/>
      <c r="P279" s="112"/>
    </row>
    <row r="280" spans="1:16" ht="36" x14ac:dyDescent="0.25">
      <c r="A280" s="91"/>
      <c r="B280" s="86"/>
      <c r="C280" s="86"/>
      <c r="D280" s="37" t="s">
        <v>17</v>
      </c>
      <c r="E280" s="37" t="s">
        <v>18</v>
      </c>
      <c r="F280" s="35" t="s">
        <v>19</v>
      </c>
      <c r="G280" s="24">
        <v>65.2</v>
      </c>
      <c r="H280" s="30">
        <v>64.400000000000006</v>
      </c>
      <c r="I280" s="33">
        <f t="shared" si="41"/>
        <v>98.773006134969336</v>
      </c>
      <c r="J280" s="89">
        <f>AVERAGE(I280:I285)</f>
        <v>99.128834355828232</v>
      </c>
      <c r="K280" s="33"/>
      <c r="L280" s="79"/>
      <c r="M280" s="87"/>
      <c r="N280" s="79"/>
      <c r="O280" s="112"/>
      <c r="P280" s="112"/>
    </row>
    <row r="281" spans="1:16" ht="24" x14ac:dyDescent="0.25">
      <c r="A281" s="91"/>
      <c r="B281" s="86"/>
      <c r="C281" s="86"/>
      <c r="D281" s="37" t="s">
        <v>17</v>
      </c>
      <c r="E281" s="37" t="s">
        <v>20</v>
      </c>
      <c r="F281" s="35" t="s">
        <v>19</v>
      </c>
      <c r="G281" s="24">
        <v>0</v>
      </c>
      <c r="H281" s="30">
        <v>0</v>
      </c>
      <c r="I281" s="33">
        <f>IF(H281=0,100,IF(H281=10,90,IF(H281=25,75,IF(H281=45,55,IF(H281=70,30,IF(H281&gt;100,0,0))))))</f>
        <v>100</v>
      </c>
      <c r="J281" s="89"/>
      <c r="K281" s="33"/>
      <c r="L281" s="79"/>
      <c r="M281" s="87"/>
      <c r="N281" s="79"/>
      <c r="O281" s="112"/>
      <c r="P281" s="112"/>
    </row>
    <row r="282" spans="1:16" ht="24" x14ac:dyDescent="0.25">
      <c r="A282" s="91"/>
      <c r="B282" s="86"/>
      <c r="C282" s="86"/>
      <c r="D282" s="37" t="s">
        <v>17</v>
      </c>
      <c r="E282" s="37" t="s">
        <v>21</v>
      </c>
      <c r="F282" s="35" t="s">
        <v>19</v>
      </c>
      <c r="G282" s="24">
        <v>100</v>
      </c>
      <c r="H282" s="30">
        <v>100</v>
      </c>
      <c r="I282" s="33">
        <f t="shared" ref="I282:I288" si="42">H282/G282*100</f>
        <v>100</v>
      </c>
      <c r="J282" s="89"/>
      <c r="K282" s="33"/>
      <c r="L282" s="79"/>
      <c r="M282" s="87"/>
      <c r="N282" s="79"/>
      <c r="O282" s="112"/>
      <c r="P282" s="112"/>
    </row>
    <row r="283" spans="1:16" ht="24" x14ac:dyDescent="0.25">
      <c r="A283" s="91"/>
      <c r="B283" s="86"/>
      <c r="C283" s="86"/>
      <c r="D283" s="37" t="s">
        <v>17</v>
      </c>
      <c r="E283" s="37" t="s">
        <v>22</v>
      </c>
      <c r="F283" s="35" t="s">
        <v>19</v>
      </c>
      <c r="G283" s="24">
        <v>100</v>
      </c>
      <c r="H283" s="30">
        <v>96</v>
      </c>
      <c r="I283" s="33">
        <f t="shared" si="42"/>
        <v>96</v>
      </c>
      <c r="J283" s="89"/>
      <c r="K283" s="33"/>
      <c r="L283" s="79"/>
      <c r="M283" s="87"/>
      <c r="N283" s="79"/>
      <c r="O283" s="112"/>
      <c r="P283" s="112"/>
    </row>
    <row r="284" spans="1:16" ht="48" x14ac:dyDescent="0.25">
      <c r="A284" s="91"/>
      <c r="B284" s="86"/>
      <c r="C284" s="86"/>
      <c r="D284" s="37" t="s">
        <v>17</v>
      </c>
      <c r="E284" s="37" t="s">
        <v>23</v>
      </c>
      <c r="F284" s="35" t="s">
        <v>19</v>
      </c>
      <c r="G284" s="24">
        <v>100</v>
      </c>
      <c r="H284" s="30">
        <v>100</v>
      </c>
      <c r="I284" s="33">
        <f t="shared" si="42"/>
        <v>100</v>
      </c>
      <c r="J284" s="89"/>
      <c r="K284" s="33"/>
      <c r="L284" s="79"/>
      <c r="M284" s="87"/>
      <c r="N284" s="79"/>
      <c r="O284" s="112"/>
      <c r="P284" s="112"/>
    </row>
    <row r="285" spans="1:16" ht="204" x14ac:dyDescent="0.25">
      <c r="A285" s="91"/>
      <c r="B285" s="86"/>
      <c r="C285" s="86"/>
      <c r="D285" s="37" t="s">
        <v>17</v>
      </c>
      <c r="E285" s="37" t="s">
        <v>24</v>
      </c>
      <c r="F285" s="35" t="s">
        <v>19</v>
      </c>
      <c r="G285" s="24">
        <v>100</v>
      </c>
      <c r="H285" s="30">
        <v>100</v>
      </c>
      <c r="I285" s="33">
        <f t="shared" si="42"/>
        <v>100</v>
      </c>
      <c r="J285" s="89"/>
      <c r="K285" s="33"/>
      <c r="L285" s="80"/>
      <c r="M285" s="87"/>
      <c r="N285" s="79"/>
      <c r="O285" s="112"/>
      <c r="P285" s="112"/>
    </row>
    <row r="286" spans="1:16" ht="27.75" customHeight="1" x14ac:dyDescent="0.25">
      <c r="A286" s="91"/>
      <c r="B286" s="90" t="s">
        <v>26</v>
      </c>
      <c r="C286" s="90" t="s">
        <v>13</v>
      </c>
      <c r="D286" s="37" t="s">
        <v>14</v>
      </c>
      <c r="E286" s="37" t="s">
        <v>15</v>
      </c>
      <c r="F286" s="35" t="s">
        <v>16</v>
      </c>
      <c r="G286" s="14">
        <v>4</v>
      </c>
      <c r="H286" s="30">
        <v>4</v>
      </c>
      <c r="I286" s="33">
        <f t="shared" si="42"/>
        <v>100</v>
      </c>
      <c r="J286" s="77">
        <f>AVERAGE(I286:I287)</f>
        <v>101.92307692307693</v>
      </c>
      <c r="K286" s="53"/>
      <c r="L286" s="77" t="s">
        <v>59</v>
      </c>
      <c r="M286" s="89">
        <f>AVERAGE(J286:J293)</f>
        <v>100.92189088444596</v>
      </c>
      <c r="N286" s="79"/>
      <c r="O286" s="112"/>
      <c r="P286" s="112"/>
    </row>
    <row r="287" spans="1:16" ht="24.75" customHeight="1" x14ac:dyDescent="0.25">
      <c r="A287" s="91"/>
      <c r="B287" s="91"/>
      <c r="C287" s="91"/>
      <c r="D287" s="37" t="s">
        <v>14</v>
      </c>
      <c r="E287" s="37" t="s">
        <v>165</v>
      </c>
      <c r="F287" s="35" t="s">
        <v>16</v>
      </c>
      <c r="G287" s="14">
        <v>52</v>
      </c>
      <c r="H287" s="30">
        <v>54</v>
      </c>
      <c r="I287" s="33">
        <f t="shared" si="42"/>
        <v>103.84615384615385</v>
      </c>
      <c r="J287" s="78"/>
      <c r="K287" s="53"/>
      <c r="L287" s="79"/>
      <c r="M287" s="87"/>
      <c r="N287" s="79"/>
      <c r="O287" s="112"/>
      <c r="P287" s="112"/>
    </row>
    <row r="288" spans="1:16" ht="41.25" customHeight="1" x14ac:dyDescent="0.25">
      <c r="A288" s="91"/>
      <c r="B288" s="91"/>
      <c r="C288" s="91"/>
      <c r="D288" s="37" t="s">
        <v>17</v>
      </c>
      <c r="E288" s="37" t="s">
        <v>18</v>
      </c>
      <c r="F288" s="35" t="s">
        <v>19</v>
      </c>
      <c r="G288" s="24">
        <v>22.7</v>
      </c>
      <c r="H288" s="30">
        <v>23.5</v>
      </c>
      <c r="I288" s="33">
        <f t="shared" si="42"/>
        <v>103.52422907488987</v>
      </c>
      <c r="J288" s="89">
        <f>AVERAGE(I288:I293)</f>
        <v>99.920704845814996</v>
      </c>
      <c r="K288" s="53"/>
      <c r="L288" s="79"/>
      <c r="M288" s="87"/>
      <c r="N288" s="79"/>
      <c r="O288" s="112"/>
      <c r="P288" s="112"/>
    </row>
    <row r="289" spans="1:16" ht="24" x14ac:dyDescent="0.25">
      <c r="A289" s="91"/>
      <c r="B289" s="91"/>
      <c r="C289" s="91"/>
      <c r="D289" s="37" t="s">
        <v>17</v>
      </c>
      <c r="E289" s="37" t="s">
        <v>20</v>
      </c>
      <c r="F289" s="35" t="s">
        <v>19</v>
      </c>
      <c r="G289" s="24">
        <v>0</v>
      </c>
      <c r="H289" s="30">
        <v>0</v>
      </c>
      <c r="I289" s="33">
        <f>IF(H289=0,100,IF(H289=10,90,IF(H289=25,75,IF(H289=45,55,IF(H289=70,30,IF(H289&gt;100,0,0))))))</f>
        <v>100</v>
      </c>
      <c r="J289" s="89"/>
      <c r="K289" s="33"/>
      <c r="L289" s="79"/>
      <c r="M289" s="87"/>
      <c r="N289" s="79"/>
      <c r="O289" s="112"/>
      <c r="P289" s="112"/>
    </row>
    <row r="290" spans="1:16" ht="24" x14ac:dyDescent="0.25">
      <c r="A290" s="91"/>
      <c r="B290" s="91"/>
      <c r="C290" s="91"/>
      <c r="D290" s="37" t="s">
        <v>17</v>
      </c>
      <c r="E290" s="37" t="s">
        <v>21</v>
      </c>
      <c r="F290" s="35" t="s">
        <v>19</v>
      </c>
      <c r="G290" s="24">
        <v>100</v>
      </c>
      <c r="H290" s="30">
        <v>100</v>
      </c>
      <c r="I290" s="33">
        <f>H290/G290*100</f>
        <v>100</v>
      </c>
      <c r="J290" s="89"/>
      <c r="K290" s="33"/>
      <c r="L290" s="79"/>
      <c r="M290" s="87"/>
      <c r="N290" s="79"/>
      <c r="O290" s="112"/>
      <c r="P290" s="112"/>
    </row>
    <row r="291" spans="1:16" ht="24" x14ac:dyDescent="0.25">
      <c r="A291" s="91"/>
      <c r="B291" s="91"/>
      <c r="C291" s="91"/>
      <c r="D291" s="37" t="s">
        <v>17</v>
      </c>
      <c r="E291" s="37" t="s">
        <v>22</v>
      </c>
      <c r="F291" s="35" t="s">
        <v>19</v>
      </c>
      <c r="G291" s="24">
        <v>100</v>
      </c>
      <c r="H291" s="30">
        <v>96</v>
      </c>
      <c r="I291" s="33">
        <f>H291/G291*100</f>
        <v>96</v>
      </c>
      <c r="J291" s="89"/>
      <c r="K291" s="33"/>
      <c r="L291" s="79"/>
      <c r="M291" s="87"/>
      <c r="N291" s="79"/>
      <c r="O291" s="112"/>
      <c r="P291" s="112"/>
    </row>
    <row r="292" spans="1:16" ht="48" x14ac:dyDescent="0.25">
      <c r="A292" s="91"/>
      <c r="B292" s="91"/>
      <c r="C292" s="91"/>
      <c r="D292" s="37" t="s">
        <v>17</v>
      </c>
      <c r="E292" s="37" t="s">
        <v>23</v>
      </c>
      <c r="F292" s="35" t="s">
        <v>19</v>
      </c>
      <c r="G292" s="24">
        <v>100</v>
      </c>
      <c r="H292" s="30">
        <v>100</v>
      </c>
      <c r="I292" s="33">
        <f>H292/G292*100</f>
        <v>100</v>
      </c>
      <c r="J292" s="89"/>
      <c r="K292" s="33"/>
      <c r="L292" s="79"/>
      <c r="M292" s="87"/>
      <c r="N292" s="79"/>
      <c r="O292" s="112"/>
      <c r="P292" s="112"/>
    </row>
    <row r="293" spans="1:16" ht="204" x14ac:dyDescent="0.25">
      <c r="A293" s="92"/>
      <c r="B293" s="92"/>
      <c r="C293" s="92"/>
      <c r="D293" s="37" t="s">
        <v>17</v>
      </c>
      <c r="E293" s="37" t="s">
        <v>24</v>
      </c>
      <c r="F293" s="35" t="s">
        <v>19</v>
      </c>
      <c r="G293" s="24">
        <v>100</v>
      </c>
      <c r="H293" s="30">
        <v>100</v>
      </c>
      <c r="I293" s="33">
        <f>H293/G293*100</f>
        <v>100</v>
      </c>
      <c r="J293" s="89"/>
      <c r="K293" s="33"/>
      <c r="L293" s="80"/>
      <c r="M293" s="87"/>
      <c r="N293" s="80"/>
      <c r="O293" s="112"/>
      <c r="P293" s="112"/>
    </row>
    <row r="294" spans="1:16" ht="24" x14ac:dyDescent="0.25">
      <c r="A294" s="90" t="s">
        <v>31</v>
      </c>
      <c r="B294" s="86" t="s">
        <v>12</v>
      </c>
      <c r="C294" s="86" t="s">
        <v>13</v>
      </c>
      <c r="D294" s="37" t="s">
        <v>14</v>
      </c>
      <c r="E294" s="37" t="s">
        <v>15</v>
      </c>
      <c r="F294" s="35" t="s">
        <v>16</v>
      </c>
      <c r="G294" s="14">
        <v>16</v>
      </c>
      <c r="H294" s="48">
        <v>16</v>
      </c>
      <c r="I294" s="33">
        <f t="shared" ref="I294:I295" si="43">H294/G294*100</f>
        <v>100</v>
      </c>
      <c r="J294" s="33">
        <f>I294</f>
        <v>100</v>
      </c>
      <c r="K294" s="51"/>
      <c r="L294" s="77" t="s">
        <v>59</v>
      </c>
      <c r="M294" s="89">
        <f>AVERAGE(J294:J300)</f>
        <v>98.696739130434793</v>
      </c>
      <c r="N294" s="77">
        <f>AVERAGE(M294:M315)</f>
        <v>100.02232805509657</v>
      </c>
      <c r="O294" s="111">
        <v>5</v>
      </c>
      <c r="P294" s="90" t="s">
        <v>63</v>
      </c>
    </row>
    <row r="295" spans="1:16" ht="38.25" customHeight="1" x14ac:dyDescent="0.25">
      <c r="A295" s="91"/>
      <c r="B295" s="86"/>
      <c r="C295" s="86"/>
      <c r="D295" s="37" t="s">
        <v>17</v>
      </c>
      <c r="E295" s="37" t="s">
        <v>18</v>
      </c>
      <c r="F295" s="35" t="s">
        <v>19</v>
      </c>
      <c r="G295" s="24">
        <v>11.5</v>
      </c>
      <c r="H295" s="48">
        <v>11.3</v>
      </c>
      <c r="I295" s="33">
        <f t="shared" si="43"/>
        <v>98.260869565217405</v>
      </c>
      <c r="J295" s="77">
        <f>AVERAGE(I295:I300)</f>
        <v>97.393478260869571</v>
      </c>
      <c r="K295" s="51"/>
      <c r="L295" s="79"/>
      <c r="M295" s="87"/>
      <c r="N295" s="79"/>
      <c r="O295" s="112"/>
      <c r="P295" s="91"/>
    </row>
    <row r="296" spans="1:16" ht="63" customHeight="1" x14ac:dyDescent="0.25">
      <c r="A296" s="91"/>
      <c r="B296" s="86"/>
      <c r="C296" s="86"/>
      <c r="D296" s="37" t="s">
        <v>17</v>
      </c>
      <c r="E296" s="37" t="s">
        <v>20</v>
      </c>
      <c r="F296" s="35" t="s">
        <v>19</v>
      </c>
      <c r="G296" s="24">
        <v>0</v>
      </c>
      <c r="H296" s="48">
        <v>10</v>
      </c>
      <c r="I296" s="33">
        <f>IF(H296=0,100,IF(H296=10,90,IF(H296=25,75,IF(H296=45,55,IF(H296=70,30,IF(H296&gt;100,0,0))))))</f>
        <v>90</v>
      </c>
      <c r="J296" s="79"/>
      <c r="K296" s="51" t="s">
        <v>163</v>
      </c>
      <c r="L296" s="79"/>
      <c r="M296" s="87"/>
      <c r="N296" s="79"/>
      <c r="O296" s="112"/>
      <c r="P296" s="91"/>
    </row>
    <row r="297" spans="1:16" ht="24" x14ac:dyDescent="0.25">
      <c r="A297" s="91"/>
      <c r="B297" s="86"/>
      <c r="C297" s="86"/>
      <c r="D297" s="37" t="s">
        <v>17</v>
      </c>
      <c r="E297" s="37" t="s">
        <v>21</v>
      </c>
      <c r="F297" s="35" t="s">
        <v>19</v>
      </c>
      <c r="G297" s="24">
        <v>100</v>
      </c>
      <c r="H297" s="48">
        <v>100</v>
      </c>
      <c r="I297" s="33">
        <f t="shared" ref="I297:I302" si="44">H297/G297*100</f>
        <v>100</v>
      </c>
      <c r="J297" s="79"/>
      <c r="K297" s="51"/>
      <c r="L297" s="79"/>
      <c r="M297" s="87"/>
      <c r="N297" s="79"/>
      <c r="O297" s="112"/>
      <c r="P297" s="91"/>
    </row>
    <row r="298" spans="1:16" ht="24" x14ac:dyDescent="0.25">
      <c r="A298" s="91"/>
      <c r="B298" s="86"/>
      <c r="C298" s="86"/>
      <c r="D298" s="37" t="s">
        <v>17</v>
      </c>
      <c r="E298" s="37" t="s">
        <v>22</v>
      </c>
      <c r="F298" s="35" t="s">
        <v>19</v>
      </c>
      <c r="G298" s="24">
        <v>100</v>
      </c>
      <c r="H298" s="48">
        <v>96.1</v>
      </c>
      <c r="I298" s="33">
        <f t="shared" si="44"/>
        <v>96.1</v>
      </c>
      <c r="J298" s="79"/>
      <c r="K298" s="51"/>
      <c r="L298" s="79"/>
      <c r="M298" s="87"/>
      <c r="N298" s="79"/>
      <c r="O298" s="112"/>
      <c r="P298" s="91"/>
    </row>
    <row r="299" spans="1:16" ht="48" x14ac:dyDescent="0.25">
      <c r="A299" s="91"/>
      <c r="B299" s="86"/>
      <c r="C299" s="86"/>
      <c r="D299" s="37" t="s">
        <v>17</v>
      </c>
      <c r="E299" s="37" t="s">
        <v>23</v>
      </c>
      <c r="F299" s="35" t="s">
        <v>19</v>
      </c>
      <c r="G299" s="24">
        <v>100</v>
      </c>
      <c r="H299" s="48">
        <v>100</v>
      </c>
      <c r="I299" s="33">
        <f t="shared" si="44"/>
        <v>100</v>
      </c>
      <c r="J299" s="79"/>
      <c r="K299" s="51"/>
      <c r="L299" s="79"/>
      <c r="M299" s="87"/>
      <c r="N299" s="79"/>
      <c r="O299" s="112"/>
      <c r="P299" s="91"/>
    </row>
    <row r="300" spans="1:16" ht="204" x14ac:dyDescent="0.25">
      <c r="A300" s="91"/>
      <c r="B300" s="86"/>
      <c r="C300" s="86"/>
      <c r="D300" s="37" t="s">
        <v>17</v>
      </c>
      <c r="E300" s="37" t="s">
        <v>24</v>
      </c>
      <c r="F300" s="35" t="s">
        <v>19</v>
      </c>
      <c r="G300" s="24">
        <v>100</v>
      </c>
      <c r="H300" s="48">
        <v>100</v>
      </c>
      <c r="I300" s="33">
        <f t="shared" si="44"/>
        <v>100</v>
      </c>
      <c r="J300" s="80"/>
      <c r="K300" s="51"/>
      <c r="L300" s="80"/>
      <c r="M300" s="87"/>
      <c r="N300" s="79"/>
      <c r="O300" s="112"/>
      <c r="P300" s="91"/>
    </row>
    <row r="301" spans="1:16" ht="24" x14ac:dyDescent="0.25">
      <c r="A301" s="91"/>
      <c r="B301" s="86" t="s">
        <v>25</v>
      </c>
      <c r="C301" s="86" t="s">
        <v>13</v>
      </c>
      <c r="D301" s="37" t="s">
        <v>14</v>
      </c>
      <c r="E301" s="37" t="s">
        <v>15</v>
      </c>
      <c r="F301" s="35" t="s">
        <v>16</v>
      </c>
      <c r="G301" s="14">
        <v>86</v>
      </c>
      <c r="H301" s="48">
        <v>89</v>
      </c>
      <c r="I301" s="33">
        <f t="shared" si="44"/>
        <v>103.48837209302326</v>
      </c>
      <c r="J301" s="33">
        <f>I301</f>
        <v>103.48837209302326</v>
      </c>
      <c r="K301" s="51"/>
      <c r="L301" s="77" t="s">
        <v>59</v>
      </c>
      <c r="M301" s="89">
        <f>AVERAGE(J301:J307)</f>
        <v>101.52688663886488</v>
      </c>
      <c r="N301" s="79"/>
      <c r="O301" s="112"/>
      <c r="P301" s="91"/>
    </row>
    <row r="302" spans="1:16" ht="36" x14ac:dyDescent="0.25">
      <c r="A302" s="91"/>
      <c r="B302" s="86"/>
      <c r="C302" s="86"/>
      <c r="D302" s="37" t="s">
        <v>17</v>
      </c>
      <c r="E302" s="37" t="s">
        <v>18</v>
      </c>
      <c r="F302" s="35" t="s">
        <v>19</v>
      </c>
      <c r="G302" s="24">
        <v>61.9</v>
      </c>
      <c r="H302" s="48">
        <v>62.7</v>
      </c>
      <c r="I302" s="33">
        <f t="shared" si="44"/>
        <v>101.2924071082391</v>
      </c>
      <c r="J302" s="77">
        <f>AVERAGE(I302:I307)</f>
        <v>99.565401184706516</v>
      </c>
      <c r="K302" s="51"/>
      <c r="L302" s="79"/>
      <c r="M302" s="87"/>
      <c r="N302" s="79"/>
      <c r="O302" s="112"/>
      <c r="P302" s="91"/>
    </row>
    <row r="303" spans="1:16" ht="24" x14ac:dyDescent="0.25">
      <c r="A303" s="91"/>
      <c r="B303" s="86"/>
      <c r="C303" s="86"/>
      <c r="D303" s="37" t="s">
        <v>17</v>
      </c>
      <c r="E303" s="37" t="s">
        <v>20</v>
      </c>
      <c r="F303" s="35" t="s">
        <v>19</v>
      </c>
      <c r="G303" s="24">
        <v>0</v>
      </c>
      <c r="H303" s="48">
        <v>0</v>
      </c>
      <c r="I303" s="33">
        <f>IF(H303=0,100,IF(H303=10,90,IF(H303=25,75,IF(H303=45,55,IF(H303=70,30,IF(H303&gt;100,0,0))))))</f>
        <v>100</v>
      </c>
      <c r="J303" s="79"/>
      <c r="K303" s="51"/>
      <c r="L303" s="79"/>
      <c r="M303" s="87"/>
      <c r="N303" s="79"/>
      <c r="O303" s="112"/>
      <c r="P303" s="91"/>
    </row>
    <row r="304" spans="1:16" ht="24" x14ac:dyDescent="0.25">
      <c r="A304" s="91"/>
      <c r="B304" s="86"/>
      <c r="C304" s="86"/>
      <c r="D304" s="37" t="s">
        <v>17</v>
      </c>
      <c r="E304" s="37" t="s">
        <v>21</v>
      </c>
      <c r="F304" s="35" t="s">
        <v>19</v>
      </c>
      <c r="G304" s="24">
        <v>100</v>
      </c>
      <c r="H304" s="48">
        <v>100</v>
      </c>
      <c r="I304" s="33">
        <f t="shared" ref="I304:I310" si="45">H304/G304*100</f>
        <v>100</v>
      </c>
      <c r="J304" s="79"/>
      <c r="K304" s="51"/>
      <c r="L304" s="79"/>
      <c r="M304" s="87"/>
      <c r="N304" s="79"/>
      <c r="O304" s="112"/>
      <c r="P304" s="91"/>
    </row>
    <row r="305" spans="1:16" ht="24" x14ac:dyDescent="0.25">
      <c r="A305" s="91"/>
      <c r="B305" s="86"/>
      <c r="C305" s="86"/>
      <c r="D305" s="37" t="s">
        <v>17</v>
      </c>
      <c r="E305" s="37" t="s">
        <v>22</v>
      </c>
      <c r="F305" s="35" t="s">
        <v>19</v>
      </c>
      <c r="G305" s="24">
        <v>100</v>
      </c>
      <c r="H305" s="48">
        <v>96.1</v>
      </c>
      <c r="I305" s="33">
        <f t="shared" si="45"/>
        <v>96.1</v>
      </c>
      <c r="J305" s="79"/>
      <c r="K305" s="51"/>
      <c r="L305" s="79"/>
      <c r="M305" s="87"/>
      <c r="N305" s="79"/>
      <c r="O305" s="112"/>
      <c r="P305" s="91"/>
    </row>
    <row r="306" spans="1:16" ht="48" x14ac:dyDescent="0.25">
      <c r="A306" s="91"/>
      <c r="B306" s="86"/>
      <c r="C306" s="86"/>
      <c r="D306" s="37" t="s">
        <v>17</v>
      </c>
      <c r="E306" s="37" t="s">
        <v>23</v>
      </c>
      <c r="F306" s="35" t="s">
        <v>19</v>
      </c>
      <c r="G306" s="24">
        <v>100</v>
      </c>
      <c r="H306" s="48">
        <v>100</v>
      </c>
      <c r="I306" s="33">
        <f t="shared" si="45"/>
        <v>100</v>
      </c>
      <c r="J306" s="79"/>
      <c r="K306" s="51"/>
      <c r="L306" s="79"/>
      <c r="M306" s="87"/>
      <c r="N306" s="79"/>
      <c r="O306" s="112"/>
      <c r="P306" s="91"/>
    </row>
    <row r="307" spans="1:16" ht="204" x14ac:dyDescent="0.25">
      <c r="A307" s="91"/>
      <c r="B307" s="86"/>
      <c r="C307" s="86"/>
      <c r="D307" s="37" t="s">
        <v>17</v>
      </c>
      <c r="E307" s="37" t="s">
        <v>24</v>
      </c>
      <c r="F307" s="35" t="s">
        <v>19</v>
      </c>
      <c r="G307" s="24">
        <v>100</v>
      </c>
      <c r="H307" s="48">
        <v>100</v>
      </c>
      <c r="I307" s="33">
        <f t="shared" si="45"/>
        <v>100</v>
      </c>
      <c r="J307" s="80"/>
      <c r="K307" s="51"/>
      <c r="L307" s="80"/>
      <c r="M307" s="87"/>
      <c r="N307" s="79"/>
      <c r="O307" s="112"/>
      <c r="P307" s="91"/>
    </row>
    <row r="308" spans="1:16" ht="24" x14ac:dyDescent="0.25">
      <c r="A308" s="91"/>
      <c r="B308" s="90" t="s">
        <v>26</v>
      </c>
      <c r="C308" s="90" t="s">
        <v>13</v>
      </c>
      <c r="D308" s="37" t="s">
        <v>14</v>
      </c>
      <c r="E308" s="37" t="s">
        <v>15</v>
      </c>
      <c r="F308" s="35" t="s">
        <v>16</v>
      </c>
      <c r="G308" s="14">
        <v>7</v>
      </c>
      <c r="H308" s="48">
        <v>7</v>
      </c>
      <c r="I308" s="33">
        <f t="shared" si="45"/>
        <v>100</v>
      </c>
      <c r="J308" s="77">
        <f>AVERAGE(I308:I309)</f>
        <v>100</v>
      </c>
      <c r="K308" s="51"/>
      <c r="L308" s="77" t="s">
        <v>59</v>
      </c>
      <c r="M308" s="77">
        <f>AVERAGE(J308:J315)</f>
        <v>99.843358395989981</v>
      </c>
      <c r="N308" s="79"/>
      <c r="O308" s="112"/>
      <c r="P308" s="91"/>
    </row>
    <row r="309" spans="1:16" ht="24" x14ac:dyDescent="0.25">
      <c r="A309" s="91"/>
      <c r="B309" s="91"/>
      <c r="C309" s="91"/>
      <c r="D309" s="37" t="s">
        <v>14</v>
      </c>
      <c r="E309" s="37" t="s">
        <v>165</v>
      </c>
      <c r="F309" s="35" t="s">
        <v>16</v>
      </c>
      <c r="G309" s="14">
        <v>30</v>
      </c>
      <c r="H309" s="48">
        <v>30</v>
      </c>
      <c r="I309" s="33">
        <f t="shared" si="45"/>
        <v>100</v>
      </c>
      <c r="J309" s="78"/>
      <c r="K309" s="53"/>
      <c r="L309" s="79"/>
      <c r="M309" s="82"/>
      <c r="N309" s="79"/>
      <c r="O309" s="112"/>
      <c r="P309" s="91"/>
    </row>
    <row r="310" spans="1:16" ht="55.5" customHeight="1" x14ac:dyDescent="0.25">
      <c r="A310" s="91"/>
      <c r="B310" s="91"/>
      <c r="C310" s="91"/>
      <c r="D310" s="37" t="s">
        <v>17</v>
      </c>
      <c r="E310" s="37" t="s">
        <v>18</v>
      </c>
      <c r="F310" s="35" t="s">
        <v>19</v>
      </c>
      <c r="G310" s="24">
        <v>26.6</v>
      </c>
      <c r="H310" s="48">
        <v>26.1</v>
      </c>
      <c r="I310" s="33">
        <f t="shared" si="45"/>
        <v>98.120300751879697</v>
      </c>
      <c r="J310" s="77">
        <f>AVERAGE(I310:I315)</f>
        <v>99.686716791979961</v>
      </c>
      <c r="K310" s="51"/>
      <c r="L310" s="79"/>
      <c r="M310" s="82"/>
      <c r="N310" s="79"/>
      <c r="O310" s="112"/>
      <c r="P310" s="91"/>
    </row>
    <row r="311" spans="1:16" ht="24" x14ac:dyDescent="0.25">
      <c r="A311" s="91"/>
      <c r="B311" s="91"/>
      <c r="C311" s="91"/>
      <c r="D311" s="37" t="s">
        <v>17</v>
      </c>
      <c r="E311" s="37" t="s">
        <v>20</v>
      </c>
      <c r="F311" s="35" t="s">
        <v>19</v>
      </c>
      <c r="G311" s="24">
        <v>0</v>
      </c>
      <c r="H311" s="48">
        <v>0</v>
      </c>
      <c r="I311" s="33">
        <f>IF(H311=0,100,IF(H311=10,90,IF(H311=25,75,IF(H311=45,55,IF(H311=70,30,IF(H311&gt;100,0,0))))))</f>
        <v>100</v>
      </c>
      <c r="J311" s="79"/>
      <c r="K311" s="51"/>
      <c r="L311" s="79"/>
      <c r="M311" s="82"/>
      <c r="N311" s="79"/>
      <c r="O311" s="112"/>
      <c r="P311" s="91"/>
    </row>
    <row r="312" spans="1:16" ht="24" x14ac:dyDescent="0.25">
      <c r="A312" s="91"/>
      <c r="B312" s="91"/>
      <c r="C312" s="91"/>
      <c r="D312" s="37" t="s">
        <v>17</v>
      </c>
      <c r="E312" s="37" t="s">
        <v>21</v>
      </c>
      <c r="F312" s="35" t="s">
        <v>19</v>
      </c>
      <c r="G312" s="24">
        <v>100</v>
      </c>
      <c r="H312" s="48">
        <v>100</v>
      </c>
      <c r="I312" s="33">
        <f t="shared" ref="I312:I317" si="46">H312/G312*100</f>
        <v>100</v>
      </c>
      <c r="J312" s="79"/>
      <c r="K312" s="51"/>
      <c r="L312" s="79"/>
      <c r="M312" s="82"/>
      <c r="N312" s="79"/>
      <c r="O312" s="112"/>
      <c r="P312" s="91"/>
    </row>
    <row r="313" spans="1:16" ht="24" x14ac:dyDescent="0.25">
      <c r="A313" s="91"/>
      <c r="B313" s="91"/>
      <c r="C313" s="91"/>
      <c r="D313" s="37" t="s">
        <v>17</v>
      </c>
      <c r="E313" s="37" t="s">
        <v>22</v>
      </c>
      <c r="F313" s="35" t="s">
        <v>19</v>
      </c>
      <c r="G313" s="24">
        <v>100</v>
      </c>
      <c r="H313" s="48">
        <v>100</v>
      </c>
      <c r="I313" s="33">
        <f t="shared" si="46"/>
        <v>100</v>
      </c>
      <c r="J313" s="79"/>
      <c r="K313" s="51"/>
      <c r="L313" s="79"/>
      <c r="M313" s="82"/>
      <c r="N313" s="79"/>
      <c r="O313" s="112"/>
      <c r="P313" s="91"/>
    </row>
    <row r="314" spans="1:16" ht="48" x14ac:dyDescent="0.25">
      <c r="A314" s="91"/>
      <c r="B314" s="91"/>
      <c r="C314" s="91"/>
      <c r="D314" s="37" t="s">
        <v>17</v>
      </c>
      <c r="E314" s="37" t="s">
        <v>23</v>
      </c>
      <c r="F314" s="35" t="s">
        <v>19</v>
      </c>
      <c r="G314" s="24">
        <v>100</v>
      </c>
      <c r="H314" s="48">
        <v>100</v>
      </c>
      <c r="I314" s="33">
        <f t="shared" si="46"/>
        <v>100</v>
      </c>
      <c r="J314" s="79"/>
      <c r="K314" s="51"/>
      <c r="L314" s="79"/>
      <c r="M314" s="82"/>
      <c r="N314" s="79"/>
      <c r="O314" s="112"/>
      <c r="P314" s="91"/>
    </row>
    <row r="315" spans="1:16" ht="204" x14ac:dyDescent="0.25">
      <c r="A315" s="92"/>
      <c r="B315" s="92"/>
      <c r="C315" s="92"/>
      <c r="D315" s="37" t="s">
        <v>17</v>
      </c>
      <c r="E315" s="37" t="s">
        <v>24</v>
      </c>
      <c r="F315" s="35" t="s">
        <v>19</v>
      </c>
      <c r="G315" s="24">
        <v>100</v>
      </c>
      <c r="H315" s="48">
        <v>100</v>
      </c>
      <c r="I315" s="33">
        <f t="shared" si="46"/>
        <v>100</v>
      </c>
      <c r="J315" s="80"/>
      <c r="K315" s="51"/>
      <c r="L315" s="80"/>
      <c r="M315" s="78"/>
      <c r="N315" s="80"/>
      <c r="O315" s="112"/>
      <c r="P315" s="92"/>
    </row>
    <row r="316" spans="1:16" ht="24" x14ac:dyDescent="0.25">
      <c r="A316" s="90" t="s">
        <v>32</v>
      </c>
      <c r="B316" s="90" t="s">
        <v>25</v>
      </c>
      <c r="C316" s="86" t="s">
        <v>13</v>
      </c>
      <c r="D316" s="37" t="s">
        <v>14</v>
      </c>
      <c r="E316" s="37" t="s">
        <v>15</v>
      </c>
      <c r="F316" s="35" t="s">
        <v>16</v>
      </c>
      <c r="G316" s="14">
        <v>98</v>
      </c>
      <c r="H316" s="48">
        <v>98</v>
      </c>
      <c r="I316" s="33">
        <f t="shared" si="46"/>
        <v>100</v>
      </c>
      <c r="J316" s="33">
        <f>I316</f>
        <v>100</v>
      </c>
      <c r="K316" s="33"/>
      <c r="L316" s="77" t="s">
        <v>59</v>
      </c>
      <c r="M316" s="89">
        <f>AVERAGE(J316:J322)</f>
        <v>99.720670391061446</v>
      </c>
      <c r="N316" s="77">
        <f>AVERAGE(M316:M329)</f>
        <v>101.00189697655658</v>
      </c>
      <c r="O316" s="111">
        <v>5</v>
      </c>
      <c r="P316" s="111" t="s">
        <v>63</v>
      </c>
    </row>
    <row r="317" spans="1:16" ht="38.25" customHeight="1" x14ac:dyDescent="0.25">
      <c r="A317" s="91"/>
      <c r="B317" s="91"/>
      <c r="C317" s="86"/>
      <c r="D317" s="37" t="s">
        <v>17</v>
      </c>
      <c r="E317" s="37" t="s">
        <v>18</v>
      </c>
      <c r="F317" s="35" t="s">
        <v>19</v>
      </c>
      <c r="G317" s="24">
        <v>17.899999999999999</v>
      </c>
      <c r="H317" s="48">
        <v>17.3</v>
      </c>
      <c r="I317" s="33">
        <f t="shared" si="46"/>
        <v>96.648044692737443</v>
      </c>
      <c r="J317" s="77">
        <f>AVERAGE(I317:I322)</f>
        <v>99.441340782122907</v>
      </c>
      <c r="K317" s="33"/>
      <c r="L317" s="79"/>
      <c r="M317" s="87"/>
      <c r="N317" s="79"/>
      <c r="O317" s="112"/>
      <c r="P317" s="112"/>
    </row>
    <row r="318" spans="1:16" ht="24" x14ac:dyDescent="0.25">
      <c r="A318" s="91"/>
      <c r="B318" s="91"/>
      <c r="C318" s="86"/>
      <c r="D318" s="37" t="s">
        <v>17</v>
      </c>
      <c r="E318" s="37" t="s">
        <v>20</v>
      </c>
      <c r="F318" s="35" t="s">
        <v>19</v>
      </c>
      <c r="G318" s="24">
        <v>0</v>
      </c>
      <c r="H318" s="48">
        <v>0</v>
      </c>
      <c r="I318" s="33">
        <f>IF(H318=0,100,IF(H318=10,90,IF(H318=25,75,IF(H318=45,55,IF(H318=70,30,IF(H318&gt;100,0,0))))))</f>
        <v>100</v>
      </c>
      <c r="J318" s="79"/>
      <c r="K318" s="33"/>
      <c r="L318" s="79"/>
      <c r="M318" s="87"/>
      <c r="N318" s="79"/>
      <c r="O318" s="112"/>
      <c r="P318" s="112"/>
    </row>
    <row r="319" spans="1:16" ht="24" x14ac:dyDescent="0.25">
      <c r="A319" s="91"/>
      <c r="B319" s="91"/>
      <c r="C319" s="86"/>
      <c r="D319" s="37" t="s">
        <v>17</v>
      </c>
      <c r="E319" s="37" t="s">
        <v>21</v>
      </c>
      <c r="F319" s="35" t="s">
        <v>19</v>
      </c>
      <c r="G319" s="24">
        <v>100</v>
      </c>
      <c r="H319" s="48">
        <v>100</v>
      </c>
      <c r="I319" s="33">
        <f t="shared" ref="I319:I324" si="47">H319/G319*100</f>
        <v>100</v>
      </c>
      <c r="J319" s="79"/>
      <c r="K319" s="33"/>
      <c r="L319" s="79"/>
      <c r="M319" s="87"/>
      <c r="N319" s="79"/>
      <c r="O319" s="112"/>
      <c r="P319" s="112"/>
    </row>
    <row r="320" spans="1:16" ht="24" x14ac:dyDescent="0.25">
      <c r="A320" s="91"/>
      <c r="B320" s="91"/>
      <c r="C320" s="86"/>
      <c r="D320" s="37" t="s">
        <v>17</v>
      </c>
      <c r="E320" s="37" t="s">
        <v>22</v>
      </c>
      <c r="F320" s="35" t="s">
        <v>19</v>
      </c>
      <c r="G320" s="24">
        <v>100</v>
      </c>
      <c r="H320" s="48">
        <v>100</v>
      </c>
      <c r="I320" s="33">
        <f t="shared" si="47"/>
        <v>100</v>
      </c>
      <c r="J320" s="79"/>
      <c r="K320" s="33"/>
      <c r="L320" s="79"/>
      <c r="M320" s="87"/>
      <c r="N320" s="79"/>
      <c r="O320" s="112"/>
      <c r="P320" s="112"/>
    </row>
    <row r="321" spans="1:16" ht="48" x14ac:dyDescent="0.25">
      <c r="A321" s="91"/>
      <c r="B321" s="91"/>
      <c r="C321" s="86"/>
      <c r="D321" s="37" t="s">
        <v>17</v>
      </c>
      <c r="E321" s="37" t="s">
        <v>23</v>
      </c>
      <c r="F321" s="35" t="s">
        <v>19</v>
      </c>
      <c r="G321" s="24">
        <v>100</v>
      </c>
      <c r="H321" s="48">
        <v>100</v>
      </c>
      <c r="I321" s="33">
        <f t="shared" si="47"/>
        <v>100</v>
      </c>
      <c r="J321" s="79"/>
      <c r="K321" s="33"/>
      <c r="L321" s="79"/>
      <c r="M321" s="87"/>
      <c r="N321" s="79"/>
      <c r="O321" s="112"/>
      <c r="P321" s="112"/>
    </row>
    <row r="322" spans="1:16" ht="204" x14ac:dyDescent="0.25">
      <c r="A322" s="91"/>
      <c r="B322" s="92"/>
      <c r="C322" s="86"/>
      <c r="D322" s="37" t="s">
        <v>17</v>
      </c>
      <c r="E322" s="37" t="s">
        <v>24</v>
      </c>
      <c r="F322" s="35" t="s">
        <v>19</v>
      </c>
      <c r="G322" s="24">
        <v>100</v>
      </c>
      <c r="H322" s="48">
        <v>100</v>
      </c>
      <c r="I322" s="33">
        <f t="shared" si="47"/>
        <v>100</v>
      </c>
      <c r="J322" s="80"/>
      <c r="K322" s="33"/>
      <c r="L322" s="80"/>
      <c r="M322" s="87"/>
      <c r="N322" s="79"/>
      <c r="O322" s="112"/>
      <c r="P322" s="112"/>
    </row>
    <row r="323" spans="1:16" ht="24" x14ac:dyDescent="0.25">
      <c r="A323" s="91"/>
      <c r="B323" s="90" t="s">
        <v>26</v>
      </c>
      <c r="C323" s="90" t="s">
        <v>13</v>
      </c>
      <c r="D323" s="37" t="s">
        <v>14</v>
      </c>
      <c r="E323" s="37" t="s">
        <v>15</v>
      </c>
      <c r="F323" s="35" t="s">
        <v>16</v>
      </c>
      <c r="G323" s="14">
        <v>450</v>
      </c>
      <c r="H323" s="48">
        <v>470</v>
      </c>
      <c r="I323" s="33">
        <f t="shared" si="47"/>
        <v>104.44444444444446</v>
      </c>
      <c r="J323" s="33">
        <f>I323</f>
        <v>104.44444444444446</v>
      </c>
      <c r="K323" s="33"/>
      <c r="L323" s="77" t="s">
        <v>59</v>
      </c>
      <c r="M323" s="77">
        <f>AVERAGE(J323:J329)</f>
        <v>102.28312356205171</v>
      </c>
      <c r="N323" s="79"/>
      <c r="O323" s="112"/>
      <c r="P323" s="112"/>
    </row>
    <row r="324" spans="1:16" ht="36" x14ac:dyDescent="0.25">
      <c r="A324" s="91"/>
      <c r="B324" s="91"/>
      <c r="C324" s="91"/>
      <c r="D324" s="37" t="s">
        <v>17</v>
      </c>
      <c r="E324" s="37" t="s">
        <v>18</v>
      </c>
      <c r="F324" s="35" t="s">
        <v>19</v>
      </c>
      <c r="G324" s="24">
        <v>82.1</v>
      </c>
      <c r="H324" s="48">
        <v>82.7</v>
      </c>
      <c r="I324" s="33">
        <f t="shared" si="47"/>
        <v>100.73081607795373</v>
      </c>
      <c r="J324" s="77">
        <f>AVERAGE(I324:I329)</f>
        <v>100.12180267965896</v>
      </c>
      <c r="K324" s="33"/>
      <c r="L324" s="79"/>
      <c r="M324" s="82"/>
      <c r="N324" s="79"/>
      <c r="O324" s="112"/>
      <c r="P324" s="112"/>
    </row>
    <row r="325" spans="1:16" ht="24" x14ac:dyDescent="0.25">
      <c r="A325" s="91"/>
      <c r="B325" s="91"/>
      <c r="C325" s="91"/>
      <c r="D325" s="37" t="s">
        <v>17</v>
      </c>
      <c r="E325" s="37" t="s">
        <v>20</v>
      </c>
      <c r="F325" s="35" t="s">
        <v>19</v>
      </c>
      <c r="G325" s="24">
        <v>0</v>
      </c>
      <c r="H325" s="48">
        <v>0</v>
      </c>
      <c r="I325" s="33">
        <f>IF(H325=0,100,IF(H325=10,90,IF(H325=25,75,IF(H325=45,55,IF(H325=70,30,IF(H325&gt;100,0,0))))))</f>
        <v>100</v>
      </c>
      <c r="J325" s="79"/>
      <c r="K325" s="33"/>
      <c r="L325" s="79"/>
      <c r="M325" s="82"/>
      <c r="N325" s="79"/>
      <c r="O325" s="112"/>
      <c r="P325" s="112"/>
    </row>
    <row r="326" spans="1:16" ht="24" x14ac:dyDescent="0.25">
      <c r="A326" s="91"/>
      <c r="B326" s="91"/>
      <c r="C326" s="91"/>
      <c r="D326" s="37" t="s">
        <v>17</v>
      </c>
      <c r="E326" s="37" t="s">
        <v>21</v>
      </c>
      <c r="F326" s="35" t="s">
        <v>19</v>
      </c>
      <c r="G326" s="24">
        <v>100</v>
      </c>
      <c r="H326" s="48">
        <v>100</v>
      </c>
      <c r="I326" s="33">
        <f t="shared" ref="I326:I329" si="48">H326/G326*100</f>
        <v>100</v>
      </c>
      <c r="J326" s="79"/>
      <c r="K326" s="33"/>
      <c r="L326" s="79"/>
      <c r="M326" s="82"/>
      <c r="N326" s="79"/>
      <c r="O326" s="112"/>
      <c r="P326" s="112"/>
    </row>
    <row r="327" spans="1:16" ht="24" x14ac:dyDescent="0.25">
      <c r="A327" s="91"/>
      <c r="B327" s="91"/>
      <c r="C327" s="91"/>
      <c r="D327" s="37" t="s">
        <v>17</v>
      </c>
      <c r="E327" s="37" t="s">
        <v>22</v>
      </c>
      <c r="F327" s="35" t="s">
        <v>19</v>
      </c>
      <c r="G327" s="24">
        <v>100</v>
      </c>
      <c r="H327" s="48">
        <v>100</v>
      </c>
      <c r="I327" s="33">
        <f t="shared" si="48"/>
        <v>100</v>
      </c>
      <c r="J327" s="79"/>
      <c r="K327" s="33"/>
      <c r="L327" s="79"/>
      <c r="M327" s="82"/>
      <c r="N327" s="79"/>
      <c r="O327" s="112"/>
      <c r="P327" s="112"/>
    </row>
    <row r="328" spans="1:16" ht="48" x14ac:dyDescent="0.25">
      <c r="A328" s="91"/>
      <c r="B328" s="91"/>
      <c r="C328" s="91"/>
      <c r="D328" s="37" t="s">
        <v>17</v>
      </c>
      <c r="E328" s="37" t="s">
        <v>23</v>
      </c>
      <c r="F328" s="35" t="s">
        <v>19</v>
      </c>
      <c r="G328" s="24">
        <v>100</v>
      </c>
      <c r="H328" s="48">
        <v>100</v>
      </c>
      <c r="I328" s="33">
        <f t="shared" si="48"/>
        <v>100</v>
      </c>
      <c r="J328" s="79"/>
      <c r="K328" s="33"/>
      <c r="L328" s="79"/>
      <c r="M328" s="82"/>
      <c r="N328" s="79"/>
      <c r="O328" s="112"/>
      <c r="P328" s="112"/>
    </row>
    <row r="329" spans="1:16" ht="204" x14ac:dyDescent="0.25">
      <c r="A329" s="92"/>
      <c r="B329" s="92"/>
      <c r="C329" s="92"/>
      <c r="D329" s="37" t="s">
        <v>17</v>
      </c>
      <c r="E329" s="37" t="s">
        <v>24</v>
      </c>
      <c r="F329" s="35" t="s">
        <v>19</v>
      </c>
      <c r="G329" s="24">
        <v>100</v>
      </c>
      <c r="H329" s="48">
        <v>100</v>
      </c>
      <c r="I329" s="33">
        <f t="shared" si="48"/>
        <v>100</v>
      </c>
      <c r="J329" s="80"/>
      <c r="K329" s="33"/>
      <c r="L329" s="80"/>
      <c r="M329" s="78"/>
      <c r="N329" s="80"/>
      <c r="O329" s="112"/>
      <c r="P329" s="112"/>
    </row>
    <row r="330" spans="1:16" ht="24" x14ac:dyDescent="0.25">
      <c r="A330" s="90" t="s">
        <v>33</v>
      </c>
      <c r="B330" s="86" t="s">
        <v>12</v>
      </c>
      <c r="C330" s="86" t="s">
        <v>13</v>
      </c>
      <c r="D330" s="37" t="s">
        <v>14</v>
      </c>
      <c r="E330" s="37" t="s">
        <v>15</v>
      </c>
      <c r="F330" s="35" t="s">
        <v>16</v>
      </c>
      <c r="G330" s="14">
        <v>23</v>
      </c>
      <c r="H330" s="48">
        <v>24</v>
      </c>
      <c r="I330" s="33">
        <f>H330/G330*100</f>
        <v>104.34782608695652</v>
      </c>
      <c r="J330" s="33">
        <f>I330</f>
        <v>104.34782608695652</v>
      </c>
      <c r="K330" s="51"/>
      <c r="L330" s="77" t="s">
        <v>59</v>
      </c>
      <c r="M330" s="89">
        <f>AVERAGE(J330:J336)</f>
        <v>101.71654124860646</v>
      </c>
      <c r="N330" s="77">
        <f>AVERAGE(M330:M351)</f>
        <v>102.6798271083526</v>
      </c>
      <c r="O330" s="111">
        <v>5</v>
      </c>
      <c r="P330" s="111" t="s">
        <v>63</v>
      </c>
    </row>
    <row r="331" spans="1:16" ht="39" customHeight="1" x14ac:dyDescent="0.25">
      <c r="A331" s="91"/>
      <c r="B331" s="86"/>
      <c r="C331" s="86"/>
      <c r="D331" s="37" t="s">
        <v>17</v>
      </c>
      <c r="E331" s="37" t="s">
        <v>18</v>
      </c>
      <c r="F331" s="35" t="s">
        <v>19</v>
      </c>
      <c r="G331" s="24">
        <v>6.5</v>
      </c>
      <c r="H331" s="48">
        <v>6.4</v>
      </c>
      <c r="I331" s="33">
        <f t="shared" ref="I331" si="49">H331/G331*100</f>
        <v>98.461538461538467</v>
      </c>
      <c r="J331" s="77">
        <f>AVERAGE(I331:I336)</f>
        <v>99.08525641025642</v>
      </c>
      <c r="K331" s="51"/>
      <c r="L331" s="79"/>
      <c r="M331" s="87"/>
      <c r="N331" s="79"/>
      <c r="O331" s="112"/>
      <c r="P331" s="112"/>
    </row>
    <row r="332" spans="1:16" ht="45.75" customHeight="1" x14ac:dyDescent="0.25">
      <c r="A332" s="91"/>
      <c r="B332" s="86"/>
      <c r="C332" s="86"/>
      <c r="D332" s="37" t="s">
        <v>17</v>
      </c>
      <c r="E332" s="37" t="s">
        <v>20</v>
      </c>
      <c r="F332" s="35" t="s">
        <v>19</v>
      </c>
      <c r="G332" s="24">
        <v>0</v>
      </c>
      <c r="H332" s="48">
        <v>0</v>
      </c>
      <c r="I332" s="33">
        <f>IF(H332=0,100,IF(H332=10,90,IF(H332=25,75,IF(H332=45,55,IF(H332=70,30,IF(H332&gt;100,0,0))))))</f>
        <v>100</v>
      </c>
      <c r="J332" s="79"/>
      <c r="K332" s="51"/>
      <c r="L332" s="79"/>
      <c r="M332" s="87"/>
      <c r="N332" s="79"/>
      <c r="O332" s="112"/>
      <c r="P332" s="112"/>
    </row>
    <row r="333" spans="1:16" ht="24" x14ac:dyDescent="0.25">
      <c r="A333" s="91"/>
      <c r="B333" s="86"/>
      <c r="C333" s="86"/>
      <c r="D333" s="37" t="s">
        <v>17</v>
      </c>
      <c r="E333" s="37" t="s">
        <v>21</v>
      </c>
      <c r="F333" s="35" t="s">
        <v>19</v>
      </c>
      <c r="G333" s="24">
        <v>100</v>
      </c>
      <c r="H333" s="48">
        <v>100</v>
      </c>
      <c r="I333" s="33">
        <f t="shared" ref="I333:I338" si="50">H333/G333*100</f>
        <v>100</v>
      </c>
      <c r="J333" s="79"/>
      <c r="K333" s="51"/>
      <c r="L333" s="79"/>
      <c r="M333" s="87"/>
      <c r="N333" s="79"/>
      <c r="O333" s="112"/>
      <c r="P333" s="112"/>
    </row>
    <row r="334" spans="1:16" ht="24" x14ac:dyDescent="0.25">
      <c r="A334" s="91"/>
      <c r="B334" s="86"/>
      <c r="C334" s="86"/>
      <c r="D334" s="37" t="s">
        <v>17</v>
      </c>
      <c r="E334" s="37" t="s">
        <v>22</v>
      </c>
      <c r="F334" s="35" t="s">
        <v>19</v>
      </c>
      <c r="G334" s="24">
        <v>100</v>
      </c>
      <c r="H334" s="48">
        <v>96.05</v>
      </c>
      <c r="I334" s="33">
        <f t="shared" si="50"/>
        <v>96.05</v>
      </c>
      <c r="J334" s="79"/>
      <c r="K334" s="51"/>
      <c r="L334" s="79"/>
      <c r="M334" s="87"/>
      <c r="N334" s="79"/>
      <c r="O334" s="112"/>
      <c r="P334" s="112"/>
    </row>
    <row r="335" spans="1:16" ht="48" x14ac:dyDescent="0.25">
      <c r="A335" s="91"/>
      <c r="B335" s="86"/>
      <c r="C335" s="86"/>
      <c r="D335" s="37" t="s">
        <v>17</v>
      </c>
      <c r="E335" s="37" t="s">
        <v>23</v>
      </c>
      <c r="F335" s="35" t="s">
        <v>19</v>
      </c>
      <c r="G335" s="24">
        <v>100</v>
      </c>
      <c r="H335" s="48">
        <v>100</v>
      </c>
      <c r="I335" s="33">
        <f t="shared" si="50"/>
        <v>100</v>
      </c>
      <c r="J335" s="79"/>
      <c r="K335" s="51"/>
      <c r="L335" s="79"/>
      <c r="M335" s="87"/>
      <c r="N335" s="79"/>
      <c r="O335" s="112"/>
      <c r="P335" s="112"/>
    </row>
    <row r="336" spans="1:16" ht="204" x14ac:dyDescent="0.25">
      <c r="A336" s="91"/>
      <c r="B336" s="86"/>
      <c r="C336" s="86"/>
      <c r="D336" s="37" t="s">
        <v>17</v>
      </c>
      <c r="E336" s="37" t="s">
        <v>24</v>
      </c>
      <c r="F336" s="35" t="s">
        <v>19</v>
      </c>
      <c r="G336" s="24">
        <v>100</v>
      </c>
      <c r="H336" s="48">
        <v>100</v>
      </c>
      <c r="I336" s="33">
        <f t="shared" si="50"/>
        <v>100</v>
      </c>
      <c r="J336" s="80"/>
      <c r="K336" s="51"/>
      <c r="L336" s="80"/>
      <c r="M336" s="87"/>
      <c r="N336" s="79"/>
      <c r="O336" s="112"/>
      <c r="P336" s="112"/>
    </row>
    <row r="337" spans="1:16" ht="36" customHeight="1" x14ac:dyDescent="0.25">
      <c r="A337" s="91"/>
      <c r="B337" s="86" t="s">
        <v>25</v>
      </c>
      <c r="C337" s="86" t="s">
        <v>13</v>
      </c>
      <c r="D337" s="37" t="s">
        <v>14</v>
      </c>
      <c r="E337" s="37" t="s">
        <v>15</v>
      </c>
      <c r="F337" s="35" t="s">
        <v>16</v>
      </c>
      <c r="G337" s="14">
        <v>68</v>
      </c>
      <c r="H337" s="48">
        <v>76</v>
      </c>
      <c r="I337" s="33">
        <f t="shared" si="50"/>
        <v>111.76470588235294</v>
      </c>
      <c r="J337" s="33">
        <f>I337</f>
        <v>111.76470588235294</v>
      </c>
      <c r="K337" s="33" t="s">
        <v>232</v>
      </c>
      <c r="L337" s="77" t="s">
        <v>59</v>
      </c>
      <c r="M337" s="77">
        <f>AVERAGE(J337:J343)</f>
        <v>106.10568627450981</v>
      </c>
      <c r="N337" s="79"/>
      <c r="O337" s="112"/>
      <c r="P337" s="112"/>
    </row>
    <row r="338" spans="1:16" ht="36" x14ac:dyDescent="0.25">
      <c r="A338" s="91"/>
      <c r="B338" s="86"/>
      <c r="C338" s="86"/>
      <c r="D338" s="37" t="s">
        <v>17</v>
      </c>
      <c r="E338" s="37" t="s">
        <v>18</v>
      </c>
      <c r="F338" s="35" t="s">
        <v>19</v>
      </c>
      <c r="G338" s="24">
        <v>19.2</v>
      </c>
      <c r="H338" s="48">
        <v>20.399999999999999</v>
      </c>
      <c r="I338" s="33">
        <f t="shared" si="50"/>
        <v>106.25</v>
      </c>
      <c r="J338" s="77">
        <f>AVERAGE(I338:I343)</f>
        <v>100.44666666666667</v>
      </c>
      <c r="K338" s="33" t="s">
        <v>233</v>
      </c>
      <c r="L338" s="79"/>
      <c r="M338" s="82"/>
      <c r="N338" s="79"/>
      <c r="O338" s="112"/>
      <c r="P338" s="112"/>
    </row>
    <row r="339" spans="1:16" ht="24" x14ac:dyDescent="0.25">
      <c r="A339" s="91"/>
      <c r="B339" s="86"/>
      <c r="C339" s="86"/>
      <c r="D339" s="37" t="s">
        <v>17</v>
      </c>
      <c r="E339" s="37" t="s">
        <v>20</v>
      </c>
      <c r="F339" s="35" t="s">
        <v>19</v>
      </c>
      <c r="G339" s="24">
        <v>0</v>
      </c>
      <c r="H339" s="48">
        <v>0</v>
      </c>
      <c r="I339" s="33">
        <f>IF(H339=0,100,IF(H339=10,90,IF(H339=25,75,IF(H339=45,55,IF(H339=70,30,IF(H339&gt;100,0,0))))))</f>
        <v>100</v>
      </c>
      <c r="J339" s="79"/>
      <c r="K339" s="51"/>
      <c r="L339" s="79"/>
      <c r="M339" s="82"/>
      <c r="N339" s="79"/>
      <c r="O339" s="112"/>
      <c r="P339" s="112"/>
    </row>
    <row r="340" spans="1:16" ht="24" x14ac:dyDescent="0.25">
      <c r="A340" s="91"/>
      <c r="B340" s="86"/>
      <c r="C340" s="86"/>
      <c r="D340" s="37" t="s">
        <v>17</v>
      </c>
      <c r="E340" s="37" t="s">
        <v>21</v>
      </c>
      <c r="F340" s="35" t="s">
        <v>19</v>
      </c>
      <c r="G340" s="24">
        <v>100</v>
      </c>
      <c r="H340" s="48">
        <v>100</v>
      </c>
      <c r="I340" s="33">
        <f t="shared" ref="I340:I346" si="51">H340/G340*100</f>
        <v>100</v>
      </c>
      <c r="J340" s="79"/>
      <c r="K340" s="51"/>
      <c r="L340" s="79"/>
      <c r="M340" s="82"/>
      <c r="N340" s="79"/>
      <c r="O340" s="112"/>
      <c r="P340" s="112"/>
    </row>
    <row r="341" spans="1:16" ht="24" x14ac:dyDescent="0.25">
      <c r="A341" s="91"/>
      <c r="B341" s="86"/>
      <c r="C341" s="86"/>
      <c r="D341" s="37" t="s">
        <v>17</v>
      </c>
      <c r="E341" s="37" t="s">
        <v>22</v>
      </c>
      <c r="F341" s="35" t="s">
        <v>19</v>
      </c>
      <c r="G341" s="24">
        <v>100</v>
      </c>
      <c r="H341" s="48">
        <v>96.43</v>
      </c>
      <c r="I341" s="33">
        <f t="shared" si="51"/>
        <v>96.43</v>
      </c>
      <c r="J341" s="79"/>
      <c r="K341" s="31"/>
      <c r="L341" s="79"/>
      <c r="M341" s="82"/>
      <c r="N341" s="79"/>
      <c r="O341" s="112"/>
      <c r="P341" s="112"/>
    </row>
    <row r="342" spans="1:16" ht="48" x14ac:dyDescent="0.25">
      <c r="A342" s="91"/>
      <c r="B342" s="86"/>
      <c r="C342" s="86"/>
      <c r="D342" s="37" t="s">
        <v>17</v>
      </c>
      <c r="E342" s="37" t="s">
        <v>23</v>
      </c>
      <c r="F342" s="35" t="s">
        <v>19</v>
      </c>
      <c r="G342" s="24">
        <v>100</v>
      </c>
      <c r="H342" s="48">
        <v>100</v>
      </c>
      <c r="I342" s="33">
        <f t="shared" si="51"/>
        <v>100</v>
      </c>
      <c r="J342" s="79"/>
      <c r="K342" s="51"/>
      <c r="L342" s="79"/>
      <c r="M342" s="82"/>
      <c r="N342" s="79"/>
      <c r="O342" s="112"/>
      <c r="P342" s="112"/>
    </row>
    <row r="343" spans="1:16" ht="204" x14ac:dyDescent="0.25">
      <c r="A343" s="91"/>
      <c r="B343" s="86"/>
      <c r="C343" s="86"/>
      <c r="D343" s="37" t="s">
        <v>17</v>
      </c>
      <c r="E343" s="37" t="s">
        <v>24</v>
      </c>
      <c r="F343" s="35" t="s">
        <v>19</v>
      </c>
      <c r="G343" s="24">
        <v>100</v>
      </c>
      <c r="H343" s="48">
        <v>100</v>
      </c>
      <c r="I343" s="33">
        <f t="shared" si="51"/>
        <v>100</v>
      </c>
      <c r="J343" s="80"/>
      <c r="K343" s="51"/>
      <c r="L343" s="80"/>
      <c r="M343" s="78"/>
      <c r="N343" s="79"/>
      <c r="O343" s="112"/>
      <c r="P343" s="112"/>
    </row>
    <row r="344" spans="1:16" ht="24" x14ac:dyDescent="0.25">
      <c r="A344" s="91"/>
      <c r="B344" s="90" t="s">
        <v>26</v>
      </c>
      <c r="C344" s="90" t="s">
        <v>13</v>
      </c>
      <c r="D344" s="37" t="s">
        <v>14</v>
      </c>
      <c r="E344" s="37" t="s">
        <v>15</v>
      </c>
      <c r="F344" s="35" t="s">
        <v>16</v>
      </c>
      <c r="G344" s="14">
        <v>230</v>
      </c>
      <c r="H344" s="48">
        <v>240</v>
      </c>
      <c r="I344" s="33">
        <f t="shared" si="51"/>
        <v>104.34782608695652</v>
      </c>
      <c r="J344" s="77">
        <f>AVERAGE(I344:I345)</f>
        <v>100.70332480818414</v>
      </c>
      <c r="K344" s="51"/>
      <c r="L344" s="77" t="s">
        <v>59</v>
      </c>
      <c r="M344" s="77">
        <f>AVERAGE(J344:J351)</f>
        <v>100.21725380194152</v>
      </c>
      <c r="N344" s="79"/>
      <c r="O344" s="112"/>
      <c r="P344" s="112"/>
    </row>
    <row r="345" spans="1:16" ht="24" customHeight="1" x14ac:dyDescent="0.25">
      <c r="A345" s="91"/>
      <c r="B345" s="91"/>
      <c r="C345" s="91"/>
      <c r="D345" s="37" t="s">
        <v>14</v>
      </c>
      <c r="E345" s="37" t="s">
        <v>165</v>
      </c>
      <c r="F345" s="35" t="s">
        <v>16</v>
      </c>
      <c r="G345" s="14">
        <v>34</v>
      </c>
      <c r="H345" s="48">
        <v>33</v>
      </c>
      <c r="I345" s="33">
        <f t="shared" si="51"/>
        <v>97.058823529411768</v>
      </c>
      <c r="J345" s="78"/>
      <c r="K345" s="33"/>
      <c r="L345" s="79"/>
      <c r="M345" s="79"/>
      <c r="N345" s="79"/>
      <c r="O345" s="112"/>
      <c r="P345" s="112"/>
    </row>
    <row r="346" spans="1:16" ht="24" x14ac:dyDescent="0.25">
      <c r="A346" s="91"/>
      <c r="B346" s="91"/>
      <c r="C346" s="91"/>
      <c r="D346" s="37" t="s">
        <v>17</v>
      </c>
      <c r="E346" s="37" t="s">
        <v>34</v>
      </c>
      <c r="F346" s="35" t="s">
        <v>19</v>
      </c>
      <c r="G346" s="24">
        <v>74.400000000000006</v>
      </c>
      <c r="H346" s="48">
        <v>73.2</v>
      </c>
      <c r="I346" s="33">
        <f t="shared" si="51"/>
        <v>98.387096774193552</v>
      </c>
      <c r="J346" s="77">
        <f>AVERAGE(I346:I351)</f>
        <v>99.731182795698928</v>
      </c>
      <c r="K346" s="51"/>
      <c r="L346" s="79"/>
      <c r="M346" s="82"/>
      <c r="N346" s="79"/>
      <c r="O346" s="112"/>
      <c r="P346" s="112"/>
    </row>
    <row r="347" spans="1:16" ht="24" x14ac:dyDescent="0.25">
      <c r="A347" s="91"/>
      <c r="B347" s="91"/>
      <c r="C347" s="91"/>
      <c r="D347" s="37" t="s">
        <v>17</v>
      </c>
      <c r="E347" s="37" t="s">
        <v>20</v>
      </c>
      <c r="F347" s="35" t="s">
        <v>19</v>
      </c>
      <c r="G347" s="24">
        <v>0</v>
      </c>
      <c r="H347" s="48">
        <v>0</v>
      </c>
      <c r="I347" s="33">
        <f>IF(H347=0,100,IF(H347=10,90,IF(H347=25,75,IF(H347=45,55,IF(H347=70,30,IF(H347&gt;100,0,0))))))</f>
        <v>100</v>
      </c>
      <c r="J347" s="79"/>
      <c r="K347" s="51"/>
      <c r="L347" s="79"/>
      <c r="M347" s="82"/>
      <c r="N347" s="79"/>
      <c r="O347" s="112"/>
      <c r="P347" s="112"/>
    </row>
    <row r="348" spans="1:16" ht="24" x14ac:dyDescent="0.25">
      <c r="A348" s="91"/>
      <c r="B348" s="91"/>
      <c r="C348" s="91"/>
      <c r="D348" s="37" t="s">
        <v>17</v>
      </c>
      <c r="E348" s="37" t="s">
        <v>21</v>
      </c>
      <c r="F348" s="35" t="s">
        <v>19</v>
      </c>
      <c r="G348" s="24">
        <v>100</v>
      </c>
      <c r="H348" s="48">
        <v>100</v>
      </c>
      <c r="I348" s="33">
        <f t="shared" ref="I348:I353" si="52">H348/G348*100</f>
        <v>100</v>
      </c>
      <c r="J348" s="79"/>
      <c r="K348" s="51"/>
      <c r="L348" s="79"/>
      <c r="M348" s="82"/>
      <c r="N348" s="79"/>
      <c r="O348" s="112"/>
      <c r="P348" s="112"/>
    </row>
    <row r="349" spans="1:16" ht="24" x14ac:dyDescent="0.25">
      <c r="A349" s="91"/>
      <c r="B349" s="91"/>
      <c r="C349" s="91"/>
      <c r="D349" s="37" t="s">
        <v>17</v>
      </c>
      <c r="E349" s="37" t="s">
        <v>22</v>
      </c>
      <c r="F349" s="35" t="s">
        <v>19</v>
      </c>
      <c r="G349" s="24">
        <v>100</v>
      </c>
      <c r="H349" s="48">
        <v>100</v>
      </c>
      <c r="I349" s="33">
        <f t="shared" si="52"/>
        <v>100</v>
      </c>
      <c r="J349" s="79"/>
      <c r="K349" s="51"/>
      <c r="L349" s="79"/>
      <c r="M349" s="82"/>
      <c r="N349" s="79"/>
      <c r="O349" s="112"/>
      <c r="P349" s="112"/>
    </row>
    <row r="350" spans="1:16" ht="48" x14ac:dyDescent="0.25">
      <c r="A350" s="91"/>
      <c r="B350" s="91"/>
      <c r="C350" s="91"/>
      <c r="D350" s="37" t="s">
        <v>17</v>
      </c>
      <c r="E350" s="37" t="s">
        <v>23</v>
      </c>
      <c r="F350" s="35" t="s">
        <v>19</v>
      </c>
      <c r="G350" s="24">
        <v>100</v>
      </c>
      <c r="H350" s="48">
        <v>100</v>
      </c>
      <c r="I350" s="33">
        <f t="shared" si="52"/>
        <v>100</v>
      </c>
      <c r="J350" s="79"/>
      <c r="K350" s="51"/>
      <c r="L350" s="79"/>
      <c r="M350" s="82"/>
      <c r="N350" s="79"/>
      <c r="O350" s="112"/>
      <c r="P350" s="112"/>
    </row>
    <row r="351" spans="1:16" ht="204" x14ac:dyDescent="0.25">
      <c r="A351" s="92"/>
      <c r="B351" s="92"/>
      <c r="C351" s="92"/>
      <c r="D351" s="37" t="s">
        <v>17</v>
      </c>
      <c r="E351" s="37" t="s">
        <v>24</v>
      </c>
      <c r="F351" s="35" t="s">
        <v>19</v>
      </c>
      <c r="G351" s="24">
        <v>100</v>
      </c>
      <c r="H351" s="48">
        <v>100</v>
      </c>
      <c r="I351" s="33">
        <f t="shared" si="52"/>
        <v>100</v>
      </c>
      <c r="J351" s="80"/>
      <c r="K351" s="51"/>
      <c r="L351" s="80"/>
      <c r="M351" s="78"/>
      <c r="N351" s="80"/>
      <c r="O351" s="112"/>
      <c r="P351" s="112"/>
    </row>
    <row r="352" spans="1:16" ht="24" x14ac:dyDescent="0.25">
      <c r="A352" s="90" t="s">
        <v>35</v>
      </c>
      <c r="B352" s="86" t="s">
        <v>12</v>
      </c>
      <c r="C352" s="86" t="s">
        <v>13</v>
      </c>
      <c r="D352" s="37" t="s">
        <v>14</v>
      </c>
      <c r="E352" s="37" t="s">
        <v>15</v>
      </c>
      <c r="F352" s="35" t="s">
        <v>16</v>
      </c>
      <c r="G352" s="14">
        <v>13</v>
      </c>
      <c r="H352" s="48">
        <v>13</v>
      </c>
      <c r="I352" s="28">
        <f t="shared" si="52"/>
        <v>100</v>
      </c>
      <c r="J352" s="33">
        <f>I352</f>
        <v>100</v>
      </c>
      <c r="K352" s="51"/>
      <c r="L352" s="77" t="s">
        <v>59</v>
      </c>
      <c r="M352" s="89">
        <f>AVERAGE(J352:J358)</f>
        <v>98.636666666666656</v>
      </c>
      <c r="N352" s="77">
        <f>AVERAGE(M352:M373)</f>
        <v>97.795534436856613</v>
      </c>
      <c r="O352" s="88">
        <v>5</v>
      </c>
      <c r="P352" s="90" t="s">
        <v>63</v>
      </c>
    </row>
    <row r="353" spans="1:17" ht="36.75" customHeight="1" x14ac:dyDescent="0.25">
      <c r="A353" s="91"/>
      <c r="B353" s="86"/>
      <c r="C353" s="86"/>
      <c r="D353" s="37" t="s">
        <v>17</v>
      </c>
      <c r="E353" s="37" t="s">
        <v>18</v>
      </c>
      <c r="F353" s="35" t="s">
        <v>19</v>
      </c>
      <c r="G353" s="28">
        <v>1.9</v>
      </c>
      <c r="H353" s="48">
        <v>1.9</v>
      </c>
      <c r="I353" s="28">
        <f t="shared" si="52"/>
        <v>100</v>
      </c>
      <c r="J353" s="77">
        <f>AVERAGE(I353:I358)</f>
        <v>97.273333333333326</v>
      </c>
      <c r="K353" s="51"/>
      <c r="L353" s="79"/>
      <c r="M353" s="87"/>
      <c r="N353" s="79"/>
      <c r="O353" s="88"/>
      <c r="P353" s="91"/>
    </row>
    <row r="354" spans="1:17" ht="24" x14ac:dyDescent="0.25">
      <c r="A354" s="91"/>
      <c r="B354" s="86"/>
      <c r="C354" s="86"/>
      <c r="D354" s="37" t="s">
        <v>17</v>
      </c>
      <c r="E354" s="37" t="s">
        <v>20</v>
      </c>
      <c r="F354" s="35" t="s">
        <v>19</v>
      </c>
      <c r="G354" s="24">
        <v>0</v>
      </c>
      <c r="H354" s="48">
        <v>0</v>
      </c>
      <c r="I354" s="28">
        <f>IF(H354=0,100,IF(H354=10,90,IF(H354=25,75,IF(H354=45,55,IF(H354=70,30,IF(H354&gt;100,0,0))))))</f>
        <v>100</v>
      </c>
      <c r="J354" s="79"/>
      <c r="K354" s="33"/>
      <c r="L354" s="79"/>
      <c r="M354" s="87"/>
      <c r="N354" s="79"/>
      <c r="O354" s="88"/>
      <c r="P354" s="91"/>
    </row>
    <row r="355" spans="1:17" ht="24" x14ac:dyDescent="0.25">
      <c r="A355" s="91"/>
      <c r="B355" s="86"/>
      <c r="C355" s="86"/>
      <c r="D355" s="37" t="s">
        <v>17</v>
      </c>
      <c r="E355" s="37" t="s">
        <v>21</v>
      </c>
      <c r="F355" s="35" t="s">
        <v>19</v>
      </c>
      <c r="G355" s="24">
        <v>100</v>
      </c>
      <c r="H355" s="48">
        <v>100</v>
      </c>
      <c r="I355" s="28">
        <f t="shared" ref="I355:I360" si="53">H355/G355*100</f>
        <v>100</v>
      </c>
      <c r="J355" s="79"/>
      <c r="K355" s="33"/>
      <c r="L355" s="79"/>
      <c r="M355" s="87"/>
      <c r="N355" s="79"/>
      <c r="O355" s="88"/>
      <c r="P355" s="91"/>
    </row>
    <row r="356" spans="1:17" ht="75.75" customHeight="1" x14ac:dyDescent="0.25">
      <c r="A356" s="91"/>
      <c r="B356" s="86"/>
      <c r="C356" s="86"/>
      <c r="D356" s="37" t="s">
        <v>17</v>
      </c>
      <c r="E356" s="37" t="s">
        <v>22</v>
      </c>
      <c r="F356" s="35" t="s">
        <v>19</v>
      </c>
      <c r="G356" s="24">
        <v>100</v>
      </c>
      <c r="H356" s="48">
        <v>93.64</v>
      </c>
      <c r="I356" s="28">
        <f t="shared" si="53"/>
        <v>93.64</v>
      </c>
      <c r="J356" s="79"/>
      <c r="K356" s="53" t="s">
        <v>234</v>
      </c>
      <c r="L356" s="79"/>
      <c r="M356" s="87"/>
      <c r="N356" s="79"/>
      <c r="O356" s="88"/>
      <c r="P356" s="91"/>
    </row>
    <row r="357" spans="1:17" ht="48" x14ac:dyDescent="0.25">
      <c r="A357" s="91"/>
      <c r="B357" s="86"/>
      <c r="C357" s="86"/>
      <c r="D357" s="37" t="s">
        <v>17</v>
      </c>
      <c r="E357" s="37" t="s">
        <v>23</v>
      </c>
      <c r="F357" s="35" t="s">
        <v>19</v>
      </c>
      <c r="G357" s="24">
        <v>100</v>
      </c>
      <c r="H357" s="48">
        <v>100</v>
      </c>
      <c r="I357" s="28">
        <f t="shared" si="53"/>
        <v>100</v>
      </c>
      <c r="J357" s="79"/>
      <c r="K357" s="33"/>
      <c r="L357" s="79"/>
      <c r="M357" s="87"/>
      <c r="N357" s="79"/>
      <c r="O357" s="88"/>
      <c r="P357" s="91"/>
    </row>
    <row r="358" spans="1:17" ht="204" x14ac:dyDescent="0.25">
      <c r="A358" s="91"/>
      <c r="B358" s="86"/>
      <c r="C358" s="86"/>
      <c r="D358" s="37" t="s">
        <v>17</v>
      </c>
      <c r="E358" s="37" t="s">
        <v>24</v>
      </c>
      <c r="F358" s="35" t="s">
        <v>19</v>
      </c>
      <c r="G358" s="24">
        <v>100</v>
      </c>
      <c r="H358" s="48">
        <v>90</v>
      </c>
      <c r="I358" s="28">
        <f t="shared" si="53"/>
        <v>90</v>
      </c>
      <c r="J358" s="80"/>
      <c r="K358" s="33" t="s">
        <v>118</v>
      </c>
      <c r="L358" s="80"/>
      <c r="M358" s="87"/>
      <c r="N358" s="79"/>
      <c r="O358" s="88"/>
      <c r="P358" s="91"/>
    </row>
    <row r="359" spans="1:17" ht="27.75" customHeight="1" x14ac:dyDescent="0.25">
      <c r="A359" s="91"/>
      <c r="B359" s="86" t="s">
        <v>25</v>
      </c>
      <c r="C359" s="86" t="s">
        <v>13</v>
      </c>
      <c r="D359" s="37" t="s">
        <v>14</v>
      </c>
      <c r="E359" s="37" t="s">
        <v>15</v>
      </c>
      <c r="F359" s="35" t="s">
        <v>16</v>
      </c>
      <c r="G359" s="14">
        <v>98</v>
      </c>
      <c r="H359" s="48">
        <v>94</v>
      </c>
      <c r="I359" s="28">
        <f t="shared" si="53"/>
        <v>95.918367346938766</v>
      </c>
      <c r="J359" s="33">
        <f>I359</f>
        <v>95.918367346938766</v>
      </c>
      <c r="K359" s="53"/>
      <c r="L359" s="77" t="s">
        <v>59</v>
      </c>
      <c r="M359" s="89">
        <f>AVERAGE(J359:J365)</f>
        <v>96.253060742027301</v>
      </c>
      <c r="N359" s="79"/>
      <c r="O359" s="88"/>
      <c r="P359" s="91"/>
      <c r="Q359" s="3"/>
    </row>
    <row r="360" spans="1:17" ht="42" customHeight="1" x14ac:dyDescent="0.25">
      <c r="A360" s="91"/>
      <c r="B360" s="86"/>
      <c r="C360" s="86"/>
      <c r="D360" s="37" t="s">
        <v>17</v>
      </c>
      <c r="E360" s="37" t="s">
        <v>18</v>
      </c>
      <c r="F360" s="35" t="s">
        <v>19</v>
      </c>
      <c r="G360" s="24">
        <v>14.1</v>
      </c>
      <c r="H360" s="48">
        <v>13.52</v>
      </c>
      <c r="I360" s="28">
        <f t="shared" si="53"/>
        <v>95.886524822695023</v>
      </c>
      <c r="J360" s="77">
        <f>AVERAGE(I360:I365)</f>
        <v>96.587754137115837</v>
      </c>
      <c r="K360" s="33"/>
      <c r="L360" s="79"/>
      <c r="M360" s="87"/>
      <c r="N360" s="79"/>
      <c r="O360" s="88"/>
      <c r="P360" s="91"/>
    </row>
    <row r="361" spans="1:17" ht="27.75" customHeight="1" x14ac:dyDescent="0.25">
      <c r="A361" s="91"/>
      <c r="B361" s="86"/>
      <c r="C361" s="86"/>
      <c r="D361" s="37" t="s">
        <v>17</v>
      </c>
      <c r="E361" s="37" t="s">
        <v>20</v>
      </c>
      <c r="F361" s="35" t="s">
        <v>19</v>
      </c>
      <c r="G361" s="24">
        <v>0</v>
      </c>
      <c r="H361" s="48">
        <v>0</v>
      </c>
      <c r="I361" s="28">
        <f>IF(H361=0,100,IF(H361=10,90,IF(H361=25,75,IF(H361=45,55,IF(H361=70,30,IF(H361&gt;100,0,0))))))</f>
        <v>100</v>
      </c>
      <c r="J361" s="79"/>
      <c r="K361" s="33"/>
      <c r="L361" s="79"/>
      <c r="M361" s="87"/>
      <c r="N361" s="79"/>
      <c r="O361" s="88"/>
      <c r="P361" s="91"/>
    </row>
    <row r="362" spans="1:17" ht="26.25" customHeight="1" x14ac:dyDescent="0.25">
      <c r="A362" s="91"/>
      <c r="B362" s="86"/>
      <c r="C362" s="86"/>
      <c r="D362" s="37" t="s">
        <v>17</v>
      </c>
      <c r="E362" s="37" t="s">
        <v>21</v>
      </c>
      <c r="F362" s="35" t="s">
        <v>19</v>
      </c>
      <c r="G362" s="24">
        <v>100</v>
      </c>
      <c r="H362" s="48">
        <v>100</v>
      </c>
      <c r="I362" s="28">
        <f t="shared" ref="I362:I368" si="54">H362/G362*100</f>
        <v>100</v>
      </c>
      <c r="J362" s="79"/>
      <c r="K362" s="33"/>
      <c r="L362" s="79"/>
      <c r="M362" s="87"/>
      <c r="N362" s="79"/>
      <c r="O362" s="88"/>
      <c r="P362" s="91"/>
    </row>
    <row r="363" spans="1:17" ht="75" customHeight="1" x14ac:dyDescent="0.25">
      <c r="A363" s="91"/>
      <c r="B363" s="86"/>
      <c r="C363" s="86"/>
      <c r="D363" s="37" t="s">
        <v>17</v>
      </c>
      <c r="E363" s="37" t="s">
        <v>22</v>
      </c>
      <c r="F363" s="35" t="s">
        <v>19</v>
      </c>
      <c r="G363" s="24">
        <v>100</v>
      </c>
      <c r="H363" s="48">
        <v>93.64</v>
      </c>
      <c r="I363" s="28">
        <f t="shared" si="54"/>
        <v>93.64</v>
      </c>
      <c r="J363" s="79"/>
      <c r="K363" s="53" t="s">
        <v>234</v>
      </c>
      <c r="L363" s="79"/>
      <c r="M363" s="87"/>
      <c r="N363" s="79"/>
      <c r="O363" s="88"/>
      <c r="P363" s="91"/>
    </row>
    <row r="364" spans="1:17" ht="48" x14ac:dyDescent="0.25">
      <c r="A364" s="91"/>
      <c r="B364" s="86"/>
      <c r="C364" s="86"/>
      <c r="D364" s="37" t="s">
        <v>17</v>
      </c>
      <c r="E364" s="37" t="s">
        <v>23</v>
      </c>
      <c r="F364" s="35" t="s">
        <v>19</v>
      </c>
      <c r="G364" s="24">
        <v>100</v>
      </c>
      <c r="H364" s="48">
        <v>100</v>
      </c>
      <c r="I364" s="28">
        <f t="shared" si="54"/>
        <v>100</v>
      </c>
      <c r="J364" s="79"/>
      <c r="K364" s="33"/>
      <c r="L364" s="79"/>
      <c r="M364" s="87"/>
      <c r="N364" s="79"/>
      <c r="O364" s="88"/>
      <c r="P364" s="91"/>
    </row>
    <row r="365" spans="1:17" ht="204" x14ac:dyDescent="0.25">
      <c r="A365" s="91"/>
      <c r="B365" s="86"/>
      <c r="C365" s="86"/>
      <c r="D365" s="37" t="s">
        <v>17</v>
      </c>
      <c r="E365" s="37" t="s">
        <v>24</v>
      </c>
      <c r="F365" s="35" t="s">
        <v>19</v>
      </c>
      <c r="G365" s="24">
        <v>100</v>
      </c>
      <c r="H365" s="48">
        <v>90</v>
      </c>
      <c r="I365" s="28">
        <f t="shared" si="54"/>
        <v>90</v>
      </c>
      <c r="J365" s="80"/>
      <c r="K365" s="33" t="s">
        <v>118</v>
      </c>
      <c r="L365" s="80"/>
      <c r="M365" s="87"/>
      <c r="N365" s="79"/>
      <c r="O365" s="88"/>
      <c r="P365" s="91"/>
    </row>
    <row r="366" spans="1:17" ht="26.25" customHeight="1" x14ac:dyDescent="0.25">
      <c r="A366" s="91"/>
      <c r="B366" s="90" t="s">
        <v>26</v>
      </c>
      <c r="C366" s="90" t="s">
        <v>13</v>
      </c>
      <c r="D366" s="37" t="s">
        <v>14</v>
      </c>
      <c r="E366" s="37" t="s">
        <v>15</v>
      </c>
      <c r="F366" s="35" t="s">
        <v>16</v>
      </c>
      <c r="G366" s="14">
        <v>550</v>
      </c>
      <c r="H366" s="48">
        <v>559</v>
      </c>
      <c r="I366" s="28">
        <f t="shared" si="54"/>
        <v>101.63636363636364</v>
      </c>
      <c r="J366" s="77">
        <f>AVERAGE(I366:I367)</f>
        <v>97.787878787878782</v>
      </c>
      <c r="K366" s="53"/>
      <c r="L366" s="77" t="s">
        <v>59</v>
      </c>
      <c r="M366" s="79">
        <f>AVERAGE(J366:J373)</f>
        <v>98.496875901875896</v>
      </c>
      <c r="N366" s="79"/>
      <c r="O366" s="88"/>
      <c r="P366" s="91"/>
    </row>
    <row r="367" spans="1:17" ht="27.75" customHeight="1" x14ac:dyDescent="0.25">
      <c r="A367" s="91"/>
      <c r="B367" s="91"/>
      <c r="C367" s="91"/>
      <c r="D367" s="37" t="s">
        <v>14</v>
      </c>
      <c r="E367" s="37" t="s">
        <v>177</v>
      </c>
      <c r="F367" s="35" t="s">
        <v>16</v>
      </c>
      <c r="G367" s="14">
        <v>33</v>
      </c>
      <c r="H367" s="48">
        <v>31</v>
      </c>
      <c r="I367" s="28">
        <f t="shared" si="54"/>
        <v>93.939393939393938</v>
      </c>
      <c r="J367" s="78"/>
      <c r="K367" s="53" t="s">
        <v>169</v>
      </c>
      <c r="L367" s="79"/>
      <c r="M367" s="82"/>
      <c r="N367" s="79"/>
      <c r="O367" s="88"/>
      <c r="P367" s="91"/>
    </row>
    <row r="368" spans="1:17" ht="36" x14ac:dyDescent="0.25">
      <c r="A368" s="91"/>
      <c r="B368" s="91"/>
      <c r="C368" s="91"/>
      <c r="D368" s="37" t="s">
        <v>17</v>
      </c>
      <c r="E368" s="37" t="s">
        <v>18</v>
      </c>
      <c r="F368" s="35" t="s">
        <v>19</v>
      </c>
      <c r="G368" s="24">
        <v>84</v>
      </c>
      <c r="H368" s="48">
        <v>85.34</v>
      </c>
      <c r="I368" s="28">
        <f t="shared" si="54"/>
        <v>101.59523809523809</v>
      </c>
      <c r="J368" s="77">
        <f>AVERAGE(I368:I373)</f>
        <v>99.20587301587301</v>
      </c>
      <c r="K368" s="33"/>
      <c r="L368" s="79"/>
      <c r="M368" s="82"/>
      <c r="N368" s="79"/>
      <c r="O368" s="88"/>
      <c r="P368" s="91"/>
    </row>
    <row r="369" spans="1:16" ht="24" x14ac:dyDescent="0.25">
      <c r="A369" s="91"/>
      <c r="B369" s="91"/>
      <c r="C369" s="91"/>
      <c r="D369" s="37" t="s">
        <v>17</v>
      </c>
      <c r="E369" s="37" t="s">
        <v>20</v>
      </c>
      <c r="F369" s="35" t="s">
        <v>19</v>
      </c>
      <c r="G369" s="24">
        <v>0</v>
      </c>
      <c r="H369" s="48">
        <v>0</v>
      </c>
      <c r="I369" s="28">
        <f>IF(H369=0,100,IF(H369=10,90,IF(H369=25,75,IF(H369=45,55,IF(H369=70,30,IF(H369&gt;100,0,0))))))</f>
        <v>100</v>
      </c>
      <c r="J369" s="79"/>
      <c r="K369" s="33"/>
      <c r="L369" s="79"/>
      <c r="M369" s="82"/>
      <c r="N369" s="79"/>
      <c r="O369" s="88"/>
      <c r="P369" s="91"/>
    </row>
    <row r="370" spans="1:16" ht="24" x14ac:dyDescent="0.25">
      <c r="A370" s="91"/>
      <c r="B370" s="91"/>
      <c r="C370" s="91"/>
      <c r="D370" s="37" t="s">
        <v>17</v>
      </c>
      <c r="E370" s="37" t="s">
        <v>21</v>
      </c>
      <c r="F370" s="35" t="s">
        <v>19</v>
      </c>
      <c r="G370" s="24">
        <v>100</v>
      </c>
      <c r="H370" s="48">
        <v>100</v>
      </c>
      <c r="I370" s="28">
        <f t="shared" ref="I370:I373" si="55">H370/G370*100</f>
        <v>100</v>
      </c>
      <c r="J370" s="79"/>
      <c r="K370" s="33"/>
      <c r="L370" s="79"/>
      <c r="M370" s="82"/>
      <c r="N370" s="79"/>
      <c r="O370" s="88"/>
      <c r="P370" s="91"/>
    </row>
    <row r="371" spans="1:16" ht="44.25" customHeight="1" x14ac:dyDescent="0.25">
      <c r="A371" s="91"/>
      <c r="B371" s="91"/>
      <c r="C371" s="91"/>
      <c r="D371" s="37" t="s">
        <v>17</v>
      </c>
      <c r="E371" s="37" t="s">
        <v>22</v>
      </c>
      <c r="F371" s="35" t="s">
        <v>19</v>
      </c>
      <c r="G371" s="24">
        <v>100</v>
      </c>
      <c r="H371" s="48">
        <v>93.64</v>
      </c>
      <c r="I371" s="28">
        <f t="shared" si="55"/>
        <v>93.64</v>
      </c>
      <c r="J371" s="79"/>
      <c r="K371" s="53" t="s">
        <v>235</v>
      </c>
      <c r="L371" s="79"/>
      <c r="M371" s="82"/>
      <c r="N371" s="79"/>
      <c r="O371" s="88"/>
      <c r="P371" s="91"/>
    </row>
    <row r="372" spans="1:16" ht="48" x14ac:dyDescent="0.25">
      <c r="A372" s="91"/>
      <c r="B372" s="91"/>
      <c r="C372" s="91"/>
      <c r="D372" s="37" t="s">
        <v>17</v>
      </c>
      <c r="E372" s="37" t="s">
        <v>23</v>
      </c>
      <c r="F372" s="35" t="s">
        <v>19</v>
      </c>
      <c r="G372" s="24">
        <v>100</v>
      </c>
      <c r="H372" s="48">
        <v>100</v>
      </c>
      <c r="I372" s="28">
        <f t="shared" si="55"/>
        <v>100</v>
      </c>
      <c r="J372" s="79"/>
      <c r="K372" s="33"/>
      <c r="L372" s="79"/>
      <c r="M372" s="82"/>
      <c r="N372" s="79"/>
      <c r="O372" s="88"/>
      <c r="P372" s="91"/>
    </row>
    <row r="373" spans="1:16" ht="204" x14ac:dyDescent="0.25">
      <c r="A373" s="92"/>
      <c r="B373" s="92"/>
      <c r="C373" s="92"/>
      <c r="D373" s="37" t="s">
        <v>17</v>
      </c>
      <c r="E373" s="37" t="s">
        <v>24</v>
      </c>
      <c r="F373" s="35" t="s">
        <v>19</v>
      </c>
      <c r="G373" s="24">
        <v>100</v>
      </c>
      <c r="H373" s="48">
        <v>100</v>
      </c>
      <c r="I373" s="28">
        <f t="shared" si="55"/>
        <v>100</v>
      </c>
      <c r="J373" s="80"/>
      <c r="K373" s="33"/>
      <c r="L373" s="80"/>
      <c r="M373" s="78"/>
      <c r="N373" s="80"/>
      <c r="O373" s="88"/>
      <c r="P373" s="92"/>
    </row>
    <row r="374" spans="1:16" ht="24" x14ac:dyDescent="0.25">
      <c r="A374" s="90" t="s">
        <v>36</v>
      </c>
      <c r="B374" s="86" t="s">
        <v>12</v>
      </c>
      <c r="C374" s="86" t="s">
        <v>13</v>
      </c>
      <c r="D374" s="37" t="s">
        <v>14</v>
      </c>
      <c r="E374" s="37" t="s">
        <v>15</v>
      </c>
      <c r="F374" s="35" t="s">
        <v>16</v>
      </c>
      <c r="G374" s="14">
        <v>8</v>
      </c>
      <c r="H374" s="48">
        <v>8</v>
      </c>
      <c r="I374" s="33">
        <f t="shared" ref="I374:I375" si="56">H374/G374*100</f>
        <v>100</v>
      </c>
      <c r="J374" s="33">
        <f>I374</f>
        <v>100</v>
      </c>
      <c r="K374" s="53"/>
      <c r="L374" s="77" t="s">
        <v>59</v>
      </c>
      <c r="M374" s="89">
        <f>AVERAGE(J374:J380)</f>
        <v>98.728070175438603</v>
      </c>
      <c r="N374" s="77">
        <f>AVERAGE(M374:M395)</f>
        <v>103.13207947842541</v>
      </c>
      <c r="O374" s="88">
        <v>5</v>
      </c>
      <c r="P374" s="88" t="s">
        <v>63</v>
      </c>
    </row>
    <row r="375" spans="1:16" ht="40.5" customHeight="1" x14ac:dyDescent="0.25">
      <c r="A375" s="91"/>
      <c r="B375" s="86"/>
      <c r="C375" s="86"/>
      <c r="D375" s="37" t="s">
        <v>17</v>
      </c>
      <c r="E375" s="37" t="s">
        <v>18</v>
      </c>
      <c r="F375" s="35" t="s">
        <v>19</v>
      </c>
      <c r="G375" s="24">
        <v>1.9</v>
      </c>
      <c r="H375" s="48">
        <v>1.8</v>
      </c>
      <c r="I375" s="33">
        <f t="shared" si="56"/>
        <v>94.736842105263165</v>
      </c>
      <c r="J375" s="77">
        <f>AVERAGE(I375:I380)</f>
        <v>97.456140350877192</v>
      </c>
      <c r="K375" s="60" t="s">
        <v>192</v>
      </c>
      <c r="L375" s="79"/>
      <c r="M375" s="87"/>
      <c r="N375" s="79"/>
      <c r="O375" s="88"/>
      <c r="P375" s="88"/>
    </row>
    <row r="376" spans="1:16" ht="24" x14ac:dyDescent="0.25">
      <c r="A376" s="91"/>
      <c r="B376" s="86"/>
      <c r="C376" s="86"/>
      <c r="D376" s="37" t="s">
        <v>17</v>
      </c>
      <c r="E376" s="37" t="s">
        <v>20</v>
      </c>
      <c r="F376" s="35" t="s">
        <v>19</v>
      </c>
      <c r="G376" s="24">
        <v>0</v>
      </c>
      <c r="H376" s="48">
        <v>0</v>
      </c>
      <c r="I376" s="33">
        <f>IF(H376=0,100,IF(H376=10,90,IF(H376=25,75,IF(H376=45,55,IF(H376=70,30,IF(H376&gt;100,0,0))))))</f>
        <v>100</v>
      </c>
      <c r="J376" s="79"/>
      <c r="K376" s="51"/>
      <c r="L376" s="79"/>
      <c r="M376" s="87"/>
      <c r="N376" s="79"/>
      <c r="O376" s="88"/>
      <c r="P376" s="88"/>
    </row>
    <row r="377" spans="1:16" ht="24" x14ac:dyDescent="0.25">
      <c r="A377" s="91"/>
      <c r="B377" s="86"/>
      <c r="C377" s="86"/>
      <c r="D377" s="37" t="s">
        <v>17</v>
      </c>
      <c r="E377" s="37" t="s">
        <v>21</v>
      </c>
      <c r="F377" s="35" t="s">
        <v>19</v>
      </c>
      <c r="G377" s="24">
        <v>100</v>
      </c>
      <c r="H377" s="48">
        <v>100</v>
      </c>
      <c r="I377" s="33">
        <f t="shared" ref="I377:I382" si="57">H377/G377*100</f>
        <v>100</v>
      </c>
      <c r="J377" s="79"/>
      <c r="K377" s="51"/>
      <c r="L377" s="79"/>
      <c r="M377" s="87"/>
      <c r="N377" s="79"/>
      <c r="O377" s="88"/>
      <c r="P377" s="88"/>
    </row>
    <row r="378" spans="1:16" ht="24" x14ac:dyDescent="0.25">
      <c r="A378" s="91"/>
      <c r="B378" s="86"/>
      <c r="C378" s="86"/>
      <c r="D378" s="37" t="s">
        <v>17</v>
      </c>
      <c r="E378" s="37" t="s">
        <v>22</v>
      </c>
      <c r="F378" s="35" t="s">
        <v>19</v>
      </c>
      <c r="G378" s="24">
        <v>100</v>
      </c>
      <c r="H378" s="48">
        <v>100</v>
      </c>
      <c r="I378" s="33">
        <f t="shared" si="57"/>
        <v>100</v>
      </c>
      <c r="J378" s="79"/>
      <c r="K378" s="51"/>
      <c r="L378" s="79"/>
      <c r="M378" s="87"/>
      <c r="N378" s="79"/>
      <c r="O378" s="88"/>
      <c r="P378" s="88"/>
    </row>
    <row r="379" spans="1:16" ht="48" x14ac:dyDescent="0.25">
      <c r="A379" s="91"/>
      <c r="B379" s="86"/>
      <c r="C379" s="86"/>
      <c r="D379" s="37" t="s">
        <v>17</v>
      </c>
      <c r="E379" s="37" t="s">
        <v>23</v>
      </c>
      <c r="F379" s="35" t="s">
        <v>19</v>
      </c>
      <c r="G379" s="24">
        <v>100</v>
      </c>
      <c r="H379" s="48">
        <v>100</v>
      </c>
      <c r="I379" s="33">
        <f t="shared" si="57"/>
        <v>100</v>
      </c>
      <c r="J379" s="79"/>
      <c r="K379" s="51"/>
      <c r="L379" s="79"/>
      <c r="M379" s="87"/>
      <c r="N379" s="79"/>
      <c r="O379" s="88"/>
      <c r="P379" s="88"/>
    </row>
    <row r="380" spans="1:16" ht="225.75" customHeight="1" x14ac:dyDescent="0.25">
      <c r="A380" s="91"/>
      <c r="B380" s="86"/>
      <c r="C380" s="86"/>
      <c r="D380" s="37" t="s">
        <v>17</v>
      </c>
      <c r="E380" s="37" t="s">
        <v>24</v>
      </c>
      <c r="F380" s="35" t="s">
        <v>19</v>
      </c>
      <c r="G380" s="24">
        <v>100</v>
      </c>
      <c r="H380" s="48">
        <v>90</v>
      </c>
      <c r="I380" s="33">
        <f t="shared" si="57"/>
        <v>90</v>
      </c>
      <c r="J380" s="80"/>
      <c r="K380" s="33" t="s">
        <v>236</v>
      </c>
      <c r="L380" s="80"/>
      <c r="M380" s="87"/>
      <c r="N380" s="79"/>
      <c r="O380" s="88"/>
      <c r="P380" s="88"/>
    </row>
    <row r="381" spans="1:16" ht="24" x14ac:dyDescent="0.25">
      <c r="A381" s="91"/>
      <c r="B381" s="86" t="s">
        <v>25</v>
      </c>
      <c r="C381" s="86" t="s">
        <v>13</v>
      </c>
      <c r="D381" s="37" t="s">
        <v>14</v>
      </c>
      <c r="E381" s="37" t="s">
        <v>15</v>
      </c>
      <c r="F381" s="35" t="s">
        <v>16</v>
      </c>
      <c r="G381" s="14">
        <v>126</v>
      </c>
      <c r="H381" s="48">
        <v>124</v>
      </c>
      <c r="I381" s="33">
        <f t="shared" si="57"/>
        <v>98.412698412698404</v>
      </c>
      <c r="J381" s="33">
        <f>I381</f>
        <v>98.412698412698404</v>
      </c>
      <c r="K381" s="53"/>
      <c r="L381" s="77" t="s">
        <v>59</v>
      </c>
      <c r="M381" s="89">
        <f>AVERAGE(J381:J387)</f>
        <v>97.976190476190467</v>
      </c>
      <c r="N381" s="79"/>
      <c r="O381" s="88"/>
      <c r="P381" s="88"/>
    </row>
    <row r="382" spans="1:16" ht="36" x14ac:dyDescent="0.25">
      <c r="A382" s="91"/>
      <c r="B382" s="86"/>
      <c r="C382" s="86"/>
      <c r="D382" s="37" t="s">
        <v>17</v>
      </c>
      <c r="E382" s="37" t="s">
        <v>18</v>
      </c>
      <c r="F382" s="35" t="s">
        <v>19</v>
      </c>
      <c r="G382" s="24">
        <v>29.4</v>
      </c>
      <c r="H382" s="48">
        <v>28</v>
      </c>
      <c r="I382" s="33">
        <f t="shared" si="57"/>
        <v>95.238095238095241</v>
      </c>
      <c r="J382" s="77">
        <f>AVERAGE(I382:I387)</f>
        <v>97.539682539682531</v>
      </c>
      <c r="K382" s="53"/>
      <c r="L382" s="79"/>
      <c r="M382" s="87"/>
      <c r="N382" s="79"/>
      <c r="O382" s="88"/>
      <c r="P382" s="88"/>
    </row>
    <row r="383" spans="1:16" ht="24" x14ac:dyDescent="0.25">
      <c r="A383" s="91"/>
      <c r="B383" s="86"/>
      <c r="C383" s="86"/>
      <c r="D383" s="37" t="s">
        <v>17</v>
      </c>
      <c r="E383" s="37" t="s">
        <v>20</v>
      </c>
      <c r="F383" s="35" t="s">
        <v>19</v>
      </c>
      <c r="G383" s="24">
        <v>0</v>
      </c>
      <c r="H383" s="48">
        <v>0</v>
      </c>
      <c r="I383" s="33">
        <f>IF(H383=0,100,IF(H383=10,90,IF(H383=25,75,IF(H383=45,55,IF(H383=70,30,IF(H383&gt;100,0,0))))))</f>
        <v>100</v>
      </c>
      <c r="J383" s="79"/>
      <c r="K383" s="51"/>
      <c r="L383" s="79"/>
      <c r="M383" s="87"/>
      <c r="N383" s="79"/>
      <c r="O383" s="88"/>
      <c r="P383" s="88"/>
    </row>
    <row r="384" spans="1:16" ht="24" x14ac:dyDescent="0.25">
      <c r="A384" s="91"/>
      <c r="B384" s="86"/>
      <c r="C384" s="86"/>
      <c r="D384" s="37" t="s">
        <v>17</v>
      </c>
      <c r="E384" s="37" t="s">
        <v>21</v>
      </c>
      <c r="F384" s="35" t="s">
        <v>19</v>
      </c>
      <c r="G384" s="24">
        <v>100</v>
      </c>
      <c r="H384" s="48">
        <v>100</v>
      </c>
      <c r="I384" s="33">
        <f t="shared" ref="I384:I390" si="58">H384/G384*100</f>
        <v>100</v>
      </c>
      <c r="J384" s="79"/>
      <c r="K384" s="51"/>
      <c r="L384" s="79"/>
      <c r="M384" s="87"/>
      <c r="N384" s="79"/>
      <c r="O384" s="88"/>
      <c r="P384" s="88"/>
    </row>
    <row r="385" spans="1:16" ht="24" x14ac:dyDescent="0.25">
      <c r="A385" s="91"/>
      <c r="B385" s="86"/>
      <c r="C385" s="86"/>
      <c r="D385" s="37" t="s">
        <v>17</v>
      </c>
      <c r="E385" s="37" t="s">
        <v>22</v>
      </c>
      <c r="F385" s="35" t="s">
        <v>19</v>
      </c>
      <c r="G385" s="24">
        <v>100</v>
      </c>
      <c r="H385" s="48">
        <v>100</v>
      </c>
      <c r="I385" s="33">
        <f t="shared" si="58"/>
        <v>100</v>
      </c>
      <c r="J385" s="79"/>
      <c r="K385" s="51"/>
      <c r="L385" s="79"/>
      <c r="M385" s="87"/>
      <c r="N385" s="79"/>
      <c r="O385" s="88"/>
      <c r="P385" s="88"/>
    </row>
    <row r="386" spans="1:16" ht="51" customHeight="1" x14ac:dyDescent="0.25">
      <c r="A386" s="91"/>
      <c r="B386" s="86"/>
      <c r="C386" s="86"/>
      <c r="D386" s="37" t="s">
        <v>17</v>
      </c>
      <c r="E386" s="37" t="s">
        <v>23</v>
      </c>
      <c r="F386" s="35" t="s">
        <v>19</v>
      </c>
      <c r="G386" s="24">
        <v>100</v>
      </c>
      <c r="H386" s="48">
        <v>100</v>
      </c>
      <c r="I386" s="33">
        <f t="shared" si="58"/>
        <v>100</v>
      </c>
      <c r="J386" s="79"/>
      <c r="K386" s="51"/>
      <c r="L386" s="79"/>
      <c r="M386" s="87"/>
      <c r="N386" s="79"/>
      <c r="O386" s="88"/>
      <c r="P386" s="88"/>
    </row>
    <row r="387" spans="1:16" ht="204" customHeight="1" x14ac:dyDescent="0.25">
      <c r="A387" s="91"/>
      <c r="B387" s="86"/>
      <c r="C387" s="86"/>
      <c r="D387" s="37" t="s">
        <v>17</v>
      </c>
      <c r="E387" s="37" t="s">
        <v>24</v>
      </c>
      <c r="F387" s="35" t="s">
        <v>19</v>
      </c>
      <c r="G387" s="24">
        <v>100</v>
      </c>
      <c r="H387" s="48">
        <v>90</v>
      </c>
      <c r="I387" s="33">
        <f t="shared" si="58"/>
        <v>90</v>
      </c>
      <c r="J387" s="80"/>
      <c r="K387" s="33" t="s">
        <v>236</v>
      </c>
      <c r="L387" s="80"/>
      <c r="M387" s="87"/>
      <c r="N387" s="79"/>
      <c r="O387" s="88"/>
      <c r="P387" s="88"/>
    </row>
    <row r="388" spans="1:16" ht="24" x14ac:dyDescent="0.25">
      <c r="A388" s="91"/>
      <c r="B388" s="90" t="s">
        <v>26</v>
      </c>
      <c r="C388" s="90" t="s">
        <v>13</v>
      </c>
      <c r="D388" s="37" t="s">
        <v>14</v>
      </c>
      <c r="E388" s="37" t="s">
        <v>15</v>
      </c>
      <c r="F388" s="35" t="s">
        <v>16</v>
      </c>
      <c r="G388" s="14">
        <v>271</v>
      </c>
      <c r="H388" s="48">
        <v>277</v>
      </c>
      <c r="I388" s="33">
        <f t="shared" si="58"/>
        <v>102.21402214022139</v>
      </c>
      <c r="J388" s="77">
        <f>AVERAGE(I388:I389)</f>
        <v>125.02005454837155</v>
      </c>
      <c r="K388" s="51"/>
      <c r="L388" s="77" t="s">
        <v>59</v>
      </c>
      <c r="M388" s="89">
        <f>AVERAGE(J388:J395)</f>
        <v>112.69197778364719</v>
      </c>
      <c r="N388" s="79"/>
      <c r="O388" s="88"/>
      <c r="P388" s="88"/>
    </row>
    <row r="389" spans="1:16" ht="52.5" customHeight="1" x14ac:dyDescent="0.25">
      <c r="A389" s="91"/>
      <c r="B389" s="91"/>
      <c r="C389" s="91"/>
      <c r="D389" s="37" t="s">
        <v>14</v>
      </c>
      <c r="E389" s="37" t="s">
        <v>165</v>
      </c>
      <c r="F389" s="35" t="s">
        <v>16</v>
      </c>
      <c r="G389" s="14">
        <v>23</v>
      </c>
      <c r="H389" s="48">
        <v>34</v>
      </c>
      <c r="I389" s="33">
        <f t="shared" si="58"/>
        <v>147.82608695652172</v>
      </c>
      <c r="J389" s="78"/>
      <c r="K389" s="73" t="s">
        <v>280</v>
      </c>
      <c r="L389" s="79"/>
      <c r="M389" s="87"/>
      <c r="N389" s="79"/>
      <c r="O389" s="88"/>
      <c r="P389" s="88"/>
    </row>
    <row r="390" spans="1:16" ht="36" x14ac:dyDescent="0.25">
      <c r="A390" s="91"/>
      <c r="B390" s="91"/>
      <c r="C390" s="91"/>
      <c r="D390" s="37" t="s">
        <v>17</v>
      </c>
      <c r="E390" s="37" t="s">
        <v>18</v>
      </c>
      <c r="F390" s="35" t="s">
        <v>19</v>
      </c>
      <c r="G390" s="24">
        <v>68.7</v>
      </c>
      <c r="H390" s="48">
        <v>70.2</v>
      </c>
      <c r="I390" s="33">
        <f t="shared" si="58"/>
        <v>102.18340611353712</v>
      </c>
      <c r="J390" s="77">
        <f>AVERAGE(I390:I395)</f>
        <v>100.36390101892285</v>
      </c>
      <c r="K390" s="51"/>
      <c r="L390" s="79"/>
      <c r="M390" s="87"/>
      <c r="N390" s="79"/>
      <c r="O390" s="88"/>
      <c r="P390" s="88"/>
    </row>
    <row r="391" spans="1:16" ht="24" x14ac:dyDescent="0.25">
      <c r="A391" s="91"/>
      <c r="B391" s="91"/>
      <c r="C391" s="91"/>
      <c r="D391" s="37" t="s">
        <v>17</v>
      </c>
      <c r="E391" s="37" t="s">
        <v>20</v>
      </c>
      <c r="F391" s="35" t="s">
        <v>19</v>
      </c>
      <c r="G391" s="24">
        <v>0</v>
      </c>
      <c r="H391" s="48">
        <v>0</v>
      </c>
      <c r="I391" s="33">
        <f>IF(H391=0,100,IF(H391=10,90,IF(H391=25,75,IF(H391=45,55,IF(H391=70,30,IF(H391&gt;100,0,0))))))</f>
        <v>100</v>
      </c>
      <c r="J391" s="79"/>
      <c r="K391" s="51"/>
      <c r="L391" s="79"/>
      <c r="M391" s="87"/>
      <c r="N391" s="79"/>
      <c r="O391" s="88"/>
      <c r="P391" s="88"/>
    </row>
    <row r="392" spans="1:16" ht="24" x14ac:dyDescent="0.25">
      <c r="A392" s="91"/>
      <c r="B392" s="91"/>
      <c r="C392" s="91"/>
      <c r="D392" s="37" t="s">
        <v>17</v>
      </c>
      <c r="E392" s="37" t="s">
        <v>21</v>
      </c>
      <c r="F392" s="35" t="s">
        <v>19</v>
      </c>
      <c r="G392" s="24">
        <v>100</v>
      </c>
      <c r="H392" s="48">
        <v>100</v>
      </c>
      <c r="I392" s="33">
        <f t="shared" ref="I392:I394" si="59">H392/G392*100</f>
        <v>100</v>
      </c>
      <c r="J392" s="79"/>
      <c r="K392" s="51"/>
      <c r="L392" s="79"/>
      <c r="M392" s="87"/>
      <c r="N392" s="79"/>
      <c r="O392" s="88"/>
      <c r="P392" s="88"/>
    </row>
    <row r="393" spans="1:16" ht="24" x14ac:dyDescent="0.25">
      <c r="A393" s="91"/>
      <c r="B393" s="91"/>
      <c r="C393" s="91"/>
      <c r="D393" s="37" t="s">
        <v>17</v>
      </c>
      <c r="E393" s="37" t="s">
        <v>22</v>
      </c>
      <c r="F393" s="35" t="s">
        <v>19</v>
      </c>
      <c r="G393" s="24">
        <v>100</v>
      </c>
      <c r="H393" s="48">
        <v>100</v>
      </c>
      <c r="I393" s="33">
        <f t="shared" si="59"/>
        <v>100</v>
      </c>
      <c r="J393" s="79"/>
      <c r="K393" s="51"/>
      <c r="L393" s="79"/>
      <c r="M393" s="87"/>
      <c r="N393" s="79"/>
      <c r="O393" s="88"/>
      <c r="P393" s="88"/>
    </row>
    <row r="394" spans="1:16" ht="48" x14ac:dyDescent="0.25">
      <c r="A394" s="91"/>
      <c r="B394" s="91"/>
      <c r="C394" s="91"/>
      <c r="D394" s="37" t="s">
        <v>17</v>
      </c>
      <c r="E394" s="37" t="s">
        <v>23</v>
      </c>
      <c r="F394" s="35" t="s">
        <v>19</v>
      </c>
      <c r="G394" s="24">
        <v>100</v>
      </c>
      <c r="H394" s="48">
        <v>100</v>
      </c>
      <c r="I394" s="33">
        <f t="shared" si="59"/>
        <v>100</v>
      </c>
      <c r="J394" s="79"/>
      <c r="K394" s="51"/>
      <c r="L394" s="79"/>
      <c r="M394" s="87"/>
      <c r="N394" s="79"/>
      <c r="O394" s="88"/>
      <c r="P394" s="88"/>
    </row>
    <row r="395" spans="1:16" ht="222.75" customHeight="1" x14ac:dyDescent="0.25">
      <c r="A395" s="92"/>
      <c r="B395" s="92"/>
      <c r="C395" s="92"/>
      <c r="D395" s="37" t="s">
        <v>17</v>
      </c>
      <c r="E395" s="37" t="s">
        <v>24</v>
      </c>
      <c r="F395" s="35" t="s">
        <v>19</v>
      </c>
      <c r="G395" s="24">
        <v>100</v>
      </c>
      <c r="H395" s="48">
        <v>100</v>
      </c>
      <c r="I395" s="33">
        <f>H395/G395*100</f>
        <v>100</v>
      </c>
      <c r="J395" s="80"/>
      <c r="K395" s="33"/>
      <c r="L395" s="80"/>
      <c r="M395" s="87"/>
      <c r="N395" s="80"/>
      <c r="O395" s="88"/>
      <c r="P395" s="88"/>
    </row>
    <row r="396" spans="1:16" ht="48" x14ac:dyDescent="0.25">
      <c r="A396" s="90" t="s">
        <v>57</v>
      </c>
      <c r="B396" s="86" t="s">
        <v>12</v>
      </c>
      <c r="C396" s="86" t="s">
        <v>13</v>
      </c>
      <c r="D396" s="37" t="s">
        <v>14</v>
      </c>
      <c r="E396" s="37" t="s">
        <v>15</v>
      </c>
      <c r="F396" s="35" t="s">
        <v>16</v>
      </c>
      <c r="G396" s="14">
        <v>12</v>
      </c>
      <c r="H396" s="48">
        <v>14</v>
      </c>
      <c r="I396" s="33">
        <f>H396/G396*100</f>
        <v>116.66666666666667</v>
      </c>
      <c r="J396" s="33">
        <f>I396</f>
        <v>116.66666666666667</v>
      </c>
      <c r="K396" s="53" t="s">
        <v>168</v>
      </c>
      <c r="L396" s="77" t="s">
        <v>59</v>
      </c>
      <c r="M396" s="89">
        <f>AVERAGE(J396:J402)</f>
        <v>108.76972222222223</v>
      </c>
      <c r="N396" s="77">
        <f>AVERAGE(M396:M417)</f>
        <v>103.91958539845677</v>
      </c>
      <c r="O396" s="88">
        <v>5</v>
      </c>
      <c r="P396" s="88" t="s">
        <v>63</v>
      </c>
    </row>
    <row r="397" spans="1:16" ht="36" x14ac:dyDescent="0.25">
      <c r="A397" s="91"/>
      <c r="B397" s="86"/>
      <c r="C397" s="86"/>
      <c r="D397" s="37" t="s">
        <v>17</v>
      </c>
      <c r="E397" s="37" t="s">
        <v>18</v>
      </c>
      <c r="F397" s="35" t="s">
        <v>19</v>
      </c>
      <c r="G397" s="24">
        <v>4.8</v>
      </c>
      <c r="H397" s="48">
        <v>5.6</v>
      </c>
      <c r="I397" s="33">
        <f>H397/G397*100</f>
        <v>116.66666666666667</v>
      </c>
      <c r="J397" s="89">
        <f>AVERAGE(I397:I402)</f>
        <v>100.87277777777778</v>
      </c>
      <c r="K397" s="53" t="s">
        <v>209</v>
      </c>
      <c r="L397" s="79"/>
      <c r="M397" s="87"/>
      <c r="N397" s="79"/>
      <c r="O397" s="88"/>
      <c r="P397" s="88"/>
    </row>
    <row r="398" spans="1:16" ht="24" x14ac:dyDescent="0.25">
      <c r="A398" s="91"/>
      <c r="B398" s="86"/>
      <c r="C398" s="86"/>
      <c r="D398" s="37" t="s">
        <v>17</v>
      </c>
      <c r="E398" s="37" t="s">
        <v>20</v>
      </c>
      <c r="F398" s="35" t="s">
        <v>19</v>
      </c>
      <c r="G398" s="24">
        <v>0</v>
      </c>
      <c r="H398" s="48">
        <v>0</v>
      </c>
      <c r="I398" s="33">
        <f>IF(H398=0,100,IF(H398=10,90,IF(H398=25,75,IF(H398=45,55,IF(H398=70,30,IF(H398&gt;100,0,0))))))</f>
        <v>100</v>
      </c>
      <c r="J398" s="89"/>
      <c r="K398" s="33"/>
      <c r="L398" s="79"/>
      <c r="M398" s="87"/>
      <c r="N398" s="79"/>
      <c r="O398" s="88"/>
      <c r="P398" s="88"/>
    </row>
    <row r="399" spans="1:16" ht="24" x14ac:dyDescent="0.25">
      <c r="A399" s="91"/>
      <c r="B399" s="86"/>
      <c r="C399" s="86"/>
      <c r="D399" s="37" t="s">
        <v>17</v>
      </c>
      <c r="E399" s="37" t="s">
        <v>21</v>
      </c>
      <c r="F399" s="35" t="s">
        <v>19</v>
      </c>
      <c r="G399" s="24">
        <v>100</v>
      </c>
      <c r="H399" s="48">
        <v>100</v>
      </c>
      <c r="I399" s="33">
        <f t="shared" ref="I399:I404" si="60">H399/G399*100</f>
        <v>100</v>
      </c>
      <c r="J399" s="89"/>
      <c r="K399" s="33"/>
      <c r="L399" s="79"/>
      <c r="M399" s="87"/>
      <c r="N399" s="79"/>
      <c r="O399" s="88"/>
      <c r="P399" s="88"/>
    </row>
    <row r="400" spans="1:16" ht="24" x14ac:dyDescent="0.25">
      <c r="A400" s="91"/>
      <c r="B400" s="86"/>
      <c r="C400" s="86"/>
      <c r="D400" s="37" t="s">
        <v>17</v>
      </c>
      <c r="E400" s="37" t="s">
        <v>22</v>
      </c>
      <c r="F400" s="35" t="s">
        <v>19</v>
      </c>
      <c r="G400" s="24">
        <v>100</v>
      </c>
      <c r="H400" s="48">
        <v>88.57</v>
      </c>
      <c r="I400" s="33">
        <f t="shared" si="60"/>
        <v>88.57</v>
      </c>
      <c r="J400" s="89"/>
      <c r="K400" s="33" t="s">
        <v>170</v>
      </c>
      <c r="L400" s="79"/>
      <c r="M400" s="87"/>
      <c r="N400" s="79"/>
      <c r="O400" s="88"/>
      <c r="P400" s="88"/>
    </row>
    <row r="401" spans="1:16" ht="48" x14ac:dyDescent="0.25">
      <c r="A401" s="91"/>
      <c r="B401" s="86"/>
      <c r="C401" s="86"/>
      <c r="D401" s="37" t="s">
        <v>17</v>
      </c>
      <c r="E401" s="37" t="s">
        <v>23</v>
      </c>
      <c r="F401" s="35" t="s">
        <v>19</v>
      </c>
      <c r="G401" s="24">
        <v>100</v>
      </c>
      <c r="H401" s="48">
        <v>100</v>
      </c>
      <c r="I401" s="33">
        <f t="shared" si="60"/>
        <v>100</v>
      </c>
      <c r="J401" s="89"/>
      <c r="K401" s="33"/>
      <c r="L401" s="79"/>
      <c r="M401" s="87"/>
      <c r="N401" s="79"/>
      <c r="O401" s="88"/>
      <c r="P401" s="88"/>
    </row>
    <row r="402" spans="1:16" ht="204" x14ac:dyDescent="0.25">
      <c r="A402" s="91"/>
      <c r="B402" s="86"/>
      <c r="C402" s="86"/>
      <c r="D402" s="37" t="s">
        <v>17</v>
      </c>
      <c r="E402" s="37" t="s">
        <v>24</v>
      </c>
      <c r="F402" s="35" t="s">
        <v>19</v>
      </c>
      <c r="G402" s="24">
        <v>100</v>
      </c>
      <c r="H402" s="48">
        <v>100</v>
      </c>
      <c r="I402" s="33">
        <f t="shared" si="60"/>
        <v>100</v>
      </c>
      <c r="J402" s="89"/>
      <c r="K402" s="33"/>
      <c r="L402" s="80"/>
      <c r="M402" s="87"/>
      <c r="N402" s="79"/>
      <c r="O402" s="88"/>
      <c r="P402" s="88"/>
    </row>
    <row r="403" spans="1:16" ht="31.5" customHeight="1" x14ac:dyDescent="0.25">
      <c r="A403" s="91"/>
      <c r="B403" s="90" t="s">
        <v>25</v>
      </c>
      <c r="C403" s="90" t="s">
        <v>13</v>
      </c>
      <c r="D403" s="37" t="s">
        <v>14</v>
      </c>
      <c r="E403" s="37" t="s">
        <v>15</v>
      </c>
      <c r="F403" s="35" t="s">
        <v>16</v>
      </c>
      <c r="G403" s="14">
        <v>14</v>
      </c>
      <c r="H403" s="48">
        <v>17</v>
      </c>
      <c r="I403" s="33">
        <f t="shared" si="60"/>
        <v>121.42857142857142</v>
      </c>
      <c r="J403" s="33">
        <f>I403</f>
        <v>121.42857142857142</v>
      </c>
      <c r="K403" s="53" t="s">
        <v>237</v>
      </c>
      <c r="L403" s="77" t="s">
        <v>59</v>
      </c>
      <c r="M403" s="89">
        <f>AVERAGE(J403:J409)</f>
        <v>112.64880952380952</v>
      </c>
      <c r="N403" s="79"/>
      <c r="O403" s="88"/>
      <c r="P403" s="88"/>
    </row>
    <row r="404" spans="1:16" ht="36" x14ac:dyDescent="0.25">
      <c r="A404" s="91"/>
      <c r="B404" s="91"/>
      <c r="C404" s="91"/>
      <c r="D404" s="37" t="s">
        <v>17</v>
      </c>
      <c r="E404" s="37" t="s">
        <v>18</v>
      </c>
      <c r="F404" s="35" t="s">
        <v>19</v>
      </c>
      <c r="G404" s="44">
        <v>5.6</v>
      </c>
      <c r="H404" s="48">
        <v>6.9</v>
      </c>
      <c r="I404" s="33">
        <f t="shared" si="60"/>
        <v>123.21428571428572</v>
      </c>
      <c r="J404" s="89">
        <f>AVERAGE(I404:I409)</f>
        <v>103.86904761904763</v>
      </c>
      <c r="K404" s="33" t="s">
        <v>139</v>
      </c>
      <c r="L404" s="79"/>
      <c r="M404" s="87"/>
      <c r="N404" s="79"/>
      <c r="O404" s="88"/>
      <c r="P404" s="88"/>
    </row>
    <row r="405" spans="1:16" ht="24" x14ac:dyDescent="0.25">
      <c r="A405" s="91"/>
      <c r="B405" s="91"/>
      <c r="C405" s="91"/>
      <c r="D405" s="37" t="s">
        <v>17</v>
      </c>
      <c r="E405" s="37" t="s">
        <v>20</v>
      </c>
      <c r="F405" s="35" t="s">
        <v>19</v>
      </c>
      <c r="G405" s="24">
        <v>0</v>
      </c>
      <c r="H405" s="48">
        <v>0</v>
      </c>
      <c r="I405" s="33">
        <f>IF(H405=0,100,IF(H405=10,90,IF(H405=25,75,IF(H405=45,55,IF(H405=70,30,IF(H405&gt;100,0,0))))))</f>
        <v>100</v>
      </c>
      <c r="J405" s="89"/>
      <c r="K405" s="33"/>
      <c r="L405" s="79"/>
      <c r="M405" s="87"/>
      <c r="N405" s="79"/>
      <c r="O405" s="88"/>
      <c r="P405" s="88"/>
    </row>
    <row r="406" spans="1:16" ht="24" x14ac:dyDescent="0.25">
      <c r="A406" s="91"/>
      <c r="B406" s="91"/>
      <c r="C406" s="91"/>
      <c r="D406" s="37" t="s">
        <v>17</v>
      </c>
      <c r="E406" s="37" t="s">
        <v>21</v>
      </c>
      <c r="F406" s="35" t="s">
        <v>19</v>
      </c>
      <c r="G406" s="24">
        <v>100</v>
      </c>
      <c r="H406" s="48">
        <v>100</v>
      </c>
      <c r="I406" s="33">
        <f t="shared" ref="I406:I412" si="61">H406/G406*100</f>
        <v>100</v>
      </c>
      <c r="J406" s="89"/>
      <c r="K406" s="33"/>
      <c r="L406" s="79"/>
      <c r="M406" s="87"/>
      <c r="N406" s="79"/>
      <c r="O406" s="88"/>
      <c r="P406" s="88"/>
    </row>
    <row r="407" spans="1:16" ht="24" x14ac:dyDescent="0.25">
      <c r="A407" s="91"/>
      <c r="B407" s="91"/>
      <c r="C407" s="91"/>
      <c r="D407" s="37" t="s">
        <v>17</v>
      </c>
      <c r="E407" s="37" t="s">
        <v>22</v>
      </c>
      <c r="F407" s="35" t="s">
        <v>19</v>
      </c>
      <c r="G407" s="24">
        <v>100</v>
      </c>
      <c r="H407" s="48">
        <v>100</v>
      </c>
      <c r="I407" s="33">
        <f t="shared" si="61"/>
        <v>100</v>
      </c>
      <c r="J407" s="89"/>
      <c r="K407" s="33"/>
      <c r="L407" s="79"/>
      <c r="M407" s="87"/>
      <c r="N407" s="79"/>
      <c r="O407" s="88"/>
      <c r="P407" s="88"/>
    </row>
    <row r="408" spans="1:16" ht="48" x14ac:dyDescent="0.25">
      <c r="A408" s="91"/>
      <c r="B408" s="91"/>
      <c r="C408" s="91"/>
      <c r="D408" s="37" t="s">
        <v>17</v>
      </c>
      <c r="E408" s="37" t="s">
        <v>23</v>
      </c>
      <c r="F408" s="35" t="s">
        <v>19</v>
      </c>
      <c r="G408" s="24">
        <v>100</v>
      </c>
      <c r="H408" s="48">
        <v>100</v>
      </c>
      <c r="I408" s="33">
        <f t="shared" si="61"/>
        <v>100</v>
      </c>
      <c r="J408" s="89"/>
      <c r="K408" s="33"/>
      <c r="L408" s="79"/>
      <c r="M408" s="87"/>
      <c r="N408" s="79"/>
      <c r="O408" s="88"/>
      <c r="P408" s="88"/>
    </row>
    <row r="409" spans="1:16" ht="204" x14ac:dyDescent="0.25">
      <c r="A409" s="91"/>
      <c r="B409" s="92"/>
      <c r="C409" s="92"/>
      <c r="D409" s="37" t="s">
        <v>17</v>
      </c>
      <c r="E409" s="37" t="s">
        <v>24</v>
      </c>
      <c r="F409" s="35" t="s">
        <v>19</v>
      </c>
      <c r="G409" s="24">
        <v>100</v>
      </c>
      <c r="H409" s="48">
        <v>100</v>
      </c>
      <c r="I409" s="33">
        <f t="shared" si="61"/>
        <v>100</v>
      </c>
      <c r="J409" s="89"/>
      <c r="K409" s="33"/>
      <c r="L409" s="80"/>
      <c r="M409" s="87"/>
      <c r="N409" s="79"/>
      <c r="O409" s="88"/>
      <c r="P409" s="88"/>
    </row>
    <row r="410" spans="1:16" ht="24" x14ac:dyDescent="0.25">
      <c r="A410" s="91"/>
      <c r="B410" s="90" t="s">
        <v>26</v>
      </c>
      <c r="C410" s="90" t="s">
        <v>13</v>
      </c>
      <c r="D410" s="37" t="s">
        <v>14</v>
      </c>
      <c r="E410" s="37" t="s">
        <v>15</v>
      </c>
      <c r="F410" s="35" t="s">
        <v>16</v>
      </c>
      <c r="G410" s="14">
        <v>193</v>
      </c>
      <c r="H410" s="48">
        <v>194</v>
      </c>
      <c r="I410" s="33">
        <f t="shared" si="61"/>
        <v>100.51813471502591</v>
      </c>
      <c r="J410" s="77">
        <f>AVERAGE(I410:I411)</f>
        <v>85.107552205997806</v>
      </c>
      <c r="K410" s="33"/>
      <c r="L410" s="77" t="s">
        <v>59</v>
      </c>
      <c r="M410" s="89">
        <f>AVERAGE(J410:J417)</f>
        <v>90.34022444933855</v>
      </c>
      <c r="N410" s="79"/>
      <c r="O410" s="88"/>
      <c r="P410" s="88"/>
    </row>
    <row r="411" spans="1:16" ht="28.5" customHeight="1" x14ac:dyDescent="0.25">
      <c r="A411" s="91"/>
      <c r="B411" s="91"/>
      <c r="C411" s="91"/>
      <c r="D411" s="37" t="s">
        <v>14</v>
      </c>
      <c r="E411" s="37" t="s">
        <v>165</v>
      </c>
      <c r="F411" s="35" t="s">
        <v>16</v>
      </c>
      <c r="G411" s="14">
        <v>33</v>
      </c>
      <c r="H411" s="48">
        <v>23</v>
      </c>
      <c r="I411" s="33">
        <f t="shared" si="61"/>
        <v>69.696969696969703</v>
      </c>
      <c r="J411" s="78"/>
      <c r="K411" s="53" t="s">
        <v>169</v>
      </c>
      <c r="L411" s="79"/>
      <c r="M411" s="87"/>
      <c r="N411" s="79"/>
      <c r="O411" s="88"/>
      <c r="P411" s="88"/>
    </row>
    <row r="412" spans="1:16" ht="36" x14ac:dyDescent="0.25">
      <c r="A412" s="91"/>
      <c r="B412" s="91"/>
      <c r="C412" s="91"/>
      <c r="D412" s="37" t="s">
        <v>17</v>
      </c>
      <c r="E412" s="37" t="s">
        <v>18</v>
      </c>
      <c r="F412" s="35" t="s">
        <v>19</v>
      </c>
      <c r="G412" s="52">
        <v>89.7</v>
      </c>
      <c r="H412" s="48">
        <v>87.5</v>
      </c>
      <c r="I412" s="33">
        <f t="shared" si="61"/>
        <v>97.547380156075803</v>
      </c>
      <c r="J412" s="89">
        <f>AVERAGE(I412:I417)</f>
        <v>95.572896692679294</v>
      </c>
      <c r="K412" s="51"/>
      <c r="L412" s="79"/>
      <c r="M412" s="87"/>
      <c r="N412" s="79"/>
      <c r="O412" s="88"/>
      <c r="P412" s="88"/>
    </row>
    <row r="413" spans="1:16" ht="24" x14ac:dyDescent="0.25">
      <c r="A413" s="91"/>
      <c r="B413" s="91"/>
      <c r="C413" s="91"/>
      <c r="D413" s="37" t="s">
        <v>17</v>
      </c>
      <c r="E413" s="37" t="s">
        <v>20</v>
      </c>
      <c r="F413" s="35" t="s">
        <v>19</v>
      </c>
      <c r="G413" s="24">
        <v>0</v>
      </c>
      <c r="H413" s="48">
        <v>0</v>
      </c>
      <c r="I413" s="33">
        <f>IF(H413=0,100,IF(H413=10,90,IF(H413=25,75,IF(H413=45,55,IF(H413=70,30,IF(H413&gt;100,0,0))))))</f>
        <v>100</v>
      </c>
      <c r="J413" s="89"/>
      <c r="K413" s="33"/>
      <c r="L413" s="79"/>
      <c r="M413" s="87"/>
      <c r="N413" s="79"/>
      <c r="O413" s="88"/>
      <c r="P413" s="88"/>
    </row>
    <row r="414" spans="1:16" ht="24" x14ac:dyDescent="0.25">
      <c r="A414" s="91"/>
      <c r="B414" s="91"/>
      <c r="C414" s="91"/>
      <c r="D414" s="37" t="s">
        <v>17</v>
      </c>
      <c r="E414" s="37" t="s">
        <v>21</v>
      </c>
      <c r="F414" s="35" t="s">
        <v>19</v>
      </c>
      <c r="G414" s="24">
        <v>100</v>
      </c>
      <c r="H414" s="48">
        <v>100</v>
      </c>
      <c r="I414" s="33">
        <f>H414/G414*100</f>
        <v>100</v>
      </c>
      <c r="J414" s="89"/>
      <c r="K414" s="33"/>
      <c r="L414" s="79"/>
      <c r="M414" s="87"/>
      <c r="N414" s="79"/>
      <c r="O414" s="88"/>
      <c r="P414" s="88"/>
    </row>
    <row r="415" spans="1:16" ht="24" x14ac:dyDescent="0.25">
      <c r="A415" s="91"/>
      <c r="B415" s="91"/>
      <c r="C415" s="91"/>
      <c r="D415" s="37" t="s">
        <v>17</v>
      </c>
      <c r="E415" s="37" t="s">
        <v>22</v>
      </c>
      <c r="F415" s="35" t="s">
        <v>19</v>
      </c>
      <c r="G415" s="24">
        <v>100</v>
      </c>
      <c r="H415" s="48">
        <v>75.89</v>
      </c>
      <c r="I415" s="33">
        <f>H415/G415*100</f>
        <v>75.89</v>
      </c>
      <c r="J415" s="89"/>
      <c r="K415" s="33" t="s">
        <v>170</v>
      </c>
      <c r="L415" s="79"/>
      <c r="M415" s="87"/>
      <c r="N415" s="79"/>
      <c r="O415" s="88"/>
      <c r="P415" s="88"/>
    </row>
    <row r="416" spans="1:16" ht="48" x14ac:dyDescent="0.25">
      <c r="A416" s="91"/>
      <c r="B416" s="91"/>
      <c r="C416" s="91"/>
      <c r="D416" s="37" t="s">
        <v>17</v>
      </c>
      <c r="E416" s="37" t="s">
        <v>23</v>
      </c>
      <c r="F416" s="35" t="s">
        <v>19</v>
      </c>
      <c r="G416" s="24">
        <v>100</v>
      </c>
      <c r="H416" s="48">
        <v>100</v>
      </c>
      <c r="I416" s="33">
        <f>H416/G416*100</f>
        <v>100</v>
      </c>
      <c r="J416" s="89"/>
      <c r="K416" s="33"/>
      <c r="L416" s="79"/>
      <c r="M416" s="87"/>
      <c r="N416" s="79"/>
      <c r="O416" s="88"/>
      <c r="P416" s="88"/>
    </row>
    <row r="417" spans="1:17" ht="204" x14ac:dyDescent="0.25">
      <c r="A417" s="92"/>
      <c r="B417" s="92"/>
      <c r="C417" s="92"/>
      <c r="D417" s="37" t="s">
        <v>17</v>
      </c>
      <c r="E417" s="37" t="s">
        <v>24</v>
      </c>
      <c r="F417" s="35" t="s">
        <v>19</v>
      </c>
      <c r="G417" s="24">
        <v>100</v>
      </c>
      <c r="H417" s="48">
        <v>100</v>
      </c>
      <c r="I417" s="33">
        <f>H417/G417*100</f>
        <v>100</v>
      </c>
      <c r="J417" s="89"/>
      <c r="K417" s="33"/>
      <c r="L417" s="80"/>
      <c r="M417" s="87"/>
      <c r="N417" s="80"/>
      <c r="O417" s="88"/>
      <c r="P417" s="88"/>
    </row>
    <row r="418" spans="1:17" ht="30" customHeight="1" x14ac:dyDescent="0.25">
      <c r="A418" s="90" t="s">
        <v>37</v>
      </c>
      <c r="B418" s="86" t="s">
        <v>12</v>
      </c>
      <c r="C418" s="86" t="s">
        <v>13</v>
      </c>
      <c r="D418" s="37" t="s">
        <v>14</v>
      </c>
      <c r="E418" s="37" t="s">
        <v>15</v>
      </c>
      <c r="F418" s="35" t="s">
        <v>16</v>
      </c>
      <c r="G418" s="14">
        <v>36</v>
      </c>
      <c r="H418" s="48">
        <v>36</v>
      </c>
      <c r="I418" s="33">
        <f t="shared" ref="I418:I419" si="62">H418/G418*100</f>
        <v>100</v>
      </c>
      <c r="J418" s="33">
        <f>I418</f>
        <v>100</v>
      </c>
      <c r="K418" s="53"/>
      <c r="L418" s="77" t="s">
        <v>59</v>
      </c>
      <c r="M418" s="89">
        <f>AVERAGE(J418:J424)</f>
        <v>99.409722222222229</v>
      </c>
      <c r="N418" s="77">
        <f>AVERAGE(M418:M440)</f>
        <v>109.06318379118922</v>
      </c>
      <c r="O418" s="88">
        <v>5</v>
      </c>
      <c r="P418" s="88" t="s">
        <v>63</v>
      </c>
    </row>
    <row r="419" spans="1:17" ht="39.75" customHeight="1" x14ac:dyDescent="0.25">
      <c r="A419" s="91"/>
      <c r="B419" s="86"/>
      <c r="C419" s="86"/>
      <c r="D419" s="37" t="s">
        <v>17</v>
      </c>
      <c r="E419" s="37" t="s">
        <v>18</v>
      </c>
      <c r="F419" s="35" t="s">
        <v>19</v>
      </c>
      <c r="G419" s="24">
        <v>4.8</v>
      </c>
      <c r="H419" s="48">
        <v>4.7</v>
      </c>
      <c r="I419" s="33">
        <f t="shared" si="62"/>
        <v>97.916666666666671</v>
      </c>
      <c r="J419" s="77">
        <f>AVERAGE(I419:I424)</f>
        <v>98.819444444444457</v>
      </c>
      <c r="K419" s="28"/>
      <c r="L419" s="79"/>
      <c r="M419" s="87"/>
      <c r="N419" s="79"/>
      <c r="O419" s="88"/>
      <c r="P419" s="88"/>
    </row>
    <row r="420" spans="1:17" ht="24" x14ac:dyDescent="0.25">
      <c r="A420" s="91"/>
      <c r="B420" s="86"/>
      <c r="C420" s="86"/>
      <c r="D420" s="37" t="s">
        <v>17</v>
      </c>
      <c r="E420" s="37" t="s">
        <v>20</v>
      </c>
      <c r="F420" s="35" t="s">
        <v>19</v>
      </c>
      <c r="G420" s="24">
        <v>0</v>
      </c>
      <c r="H420" s="48">
        <v>0</v>
      </c>
      <c r="I420" s="33">
        <f>IF(H420=0,100,IF(H420=10,90,IF(H420=25,75,IF(H420=45,55,IF(H420=70,30,IF(H420&gt;100,0,0))))))</f>
        <v>100</v>
      </c>
      <c r="J420" s="79"/>
      <c r="K420" s="51"/>
      <c r="L420" s="79"/>
      <c r="M420" s="87"/>
      <c r="N420" s="79"/>
      <c r="O420" s="88"/>
      <c r="P420" s="88"/>
      <c r="Q420" s="5"/>
    </row>
    <row r="421" spans="1:17" ht="24" x14ac:dyDescent="0.25">
      <c r="A421" s="91"/>
      <c r="B421" s="86"/>
      <c r="C421" s="86"/>
      <c r="D421" s="37" t="s">
        <v>17</v>
      </c>
      <c r="E421" s="37" t="s">
        <v>21</v>
      </c>
      <c r="F421" s="35" t="s">
        <v>19</v>
      </c>
      <c r="G421" s="24">
        <v>100</v>
      </c>
      <c r="H421" s="48">
        <v>100</v>
      </c>
      <c r="I421" s="33">
        <f t="shared" ref="I421:I427" si="63">H421/G421*100</f>
        <v>100</v>
      </c>
      <c r="J421" s="79"/>
      <c r="K421" s="51"/>
      <c r="L421" s="79"/>
      <c r="M421" s="87"/>
      <c r="N421" s="79"/>
      <c r="O421" s="88"/>
      <c r="P421" s="88"/>
    </row>
    <row r="422" spans="1:17" ht="30.75" customHeight="1" x14ac:dyDescent="0.25">
      <c r="A422" s="91"/>
      <c r="B422" s="86"/>
      <c r="C422" s="86"/>
      <c r="D422" s="37" t="s">
        <v>17</v>
      </c>
      <c r="E422" s="37" t="s">
        <v>22</v>
      </c>
      <c r="F422" s="35" t="s">
        <v>19</v>
      </c>
      <c r="G422" s="24">
        <v>100</v>
      </c>
      <c r="H422" s="48">
        <v>95</v>
      </c>
      <c r="I422" s="33">
        <f t="shared" si="63"/>
        <v>95</v>
      </c>
      <c r="J422" s="79"/>
      <c r="K422" s="53" t="s">
        <v>230</v>
      </c>
      <c r="L422" s="79"/>
      <c r="M422" s="87"/>
      <c r="N422" s="79"/>
      <c r="O422" s="88"/>
      <c r="P422" s="88"/>
    </row>
    <row r="423" spans="1:17" ht="48" x14ac:dyDescent="0.25">
      <c r="A423" s="91"/>
      <c r="B423" s="86"/>
      <c r="C423" s="86"/>
      <c r="D423" s="37" t="s">
        <v>17</v>
      </c>
      <c r="E423" s="37" t="s">
        <v>23</v>
      </c>
      <c r="F423" s="35" t="s">
        <v>19</v>
      </c>
      <c r="G423" s="24">
        <v>100</v>
      </c>
      <c r="H423" s="48">
        <v>100</v>
      </c>
      <c r="I423" s="33">
        <f t="shared" si="63"/>
        <v>100</v>
      </c>
      <c r="J423" s="79"/>
      <c r="K423" s="51"/>
      <c r="L423" s="79"/>
      <c r="M423" s="87"/>
      <c r="N423" s="79"/>
      <c r="O423" s="88"/>
      <c r="P423" s="88"/>
    </row>
    <row r="424" spans="1:17" ht="204" x14ac:dyDescent="0.25">
      <c r="A424" s="91"/>
      <c r="B424" s="86"/>
      <c r="C424" s="86"/>
      <c r="D424" s="37" t="s">
        <v>17</v>
      </c>
      <c r="E424" s="37" t="s">
        <v>24</v>
      </c>
      <c r="F424" s="35" t="s">
        <v>19</v>
      </c>
      <c r="G424" s="24">
        <v>100</v>
      </c>
      <c r="H424" s="48">
        <v>100</v>
      </c>
      <c r="I424" s="33">
        <f t="shared" si="63"/>
        <v>100</v>
      </c>
      <c r="J424" s="80"/>
      <c r="K424" s="51"/>
      <c r="L424" s="80"/>
      <c r="M424" s="87"/>
      <c r="N424" s="79"/>
      <c r="O424" s="88"/>
      <c r="P424" s="88"/>
    </row>
    <row r="425" spans="1:17" ht="39.75" customHeight="1" x14ac:dyDescent="0.25">
      <c r="A425" s="91"/>
      <c r="B425" s="86" t="s">
        <v>25</v>
      </c>
      <c r="C425" s="86" t="s">
        <v>13</v>
      </c>
      <c r="D425" s="37" t="s">
        <v>14</v>
      </c>
      <c r="E425" s="37" t="s">
        <v>15</v>
      </c>
      <c r="F425" s="35" t="s">
        <v>16</v>
      </c>
      <c r="G425" s="14">
        <v>118</v>
      </c>
      <c r="H425" s="48">
        <v>124</v>
      </c>
      <c r="I425" s="33">
        <f t="shared" si="63"/>
        <v>105.08474576271188</v>
      </c>
      <c r="J425" s="77">
        <f>AVERAGE(I425:I426)</f>
        <v>135.87570621468927</v>
      </c>
      <c r="K425" s="53" t="s">
        <v>210</v>
      </c>
      <c r="L425" s="77" t="s">
        <v>59</v>
      </c>
      <c r="M425" s="89">
        <f>AVERAGE(J425:J432)</f>
        <v>118.38695490375181</v>
      </c>
      <c r="N425" s="79"/>
      <c r="O425" s="88"/>
      <c r="P425" s="88"/>
    </row>
    <row r="426" spans="1:17" ht="64.5" customHeight="1" x14ac:dyDescent="0.25">
      <c r="A426" s="91"/>
      <c r="B426" s="86"/>
      <c r="C426" s="86"/>
      <c r="D426" s="37" t="s">
        <v>14</v>
      </c>
      <c r="E426" s="37" t="s">
        <v>165</v>
      </c>
      <c r="F426" s="35" t="s">
        <v>16</v>
      </c>
      <c r="G426" s="14">
        <v>6</v>
      </c>
      <c r="H426" s="48">
        <v>10</v>
      </c>
      <c r="I426" s="33">
        <f t="shared" si="63"/>
        <v>166.66666666666669</v>
      </c>
      <c r="J426" s="78"/>
      <c r="K426" s="53" t="s">
        <v>211</v>
      </c>
      <c r="L426" s="79"/>
      <c r="M426" s="87"/>
      <c r="N426" s="79"/>
      <c r="O426" s="88"/>
      <c r="P426" s="88"/>
    </row>
    <row r="427" spans="1:17" ht="36" x14ac:dyDescent="0.25">
      <c r="A427" s="91"/>
      <c r="B427" s="86"/>
      <c r="C427" s="86"/>
      <c r="D427" s="37" t="s">
        <v>17</v>
      </c>
      <c r="E427" s="37" t="s">
        <v>18</v>
      </c>
      <c r="F427" s="35" t="s">
        <v>19</v>
      </c>
      <c r="G427" s="28">
        <v>16.7</v>
      </c>
      <c r="H427" s="48">
        <v>17.600000000000001</v>
      </c>
      <c r="I427" s="33">
        <f t="shared" si="63"/>
        <v>105.38922155688624</v>
      </c>
      <c r="J427" s="77">
        <f>AVERAGE(I427:I432)</f>
        <v>100.89820359281437</v>
      </c>
      <c r="K427" s="53" t="s">
        <v>203</v>
      </c>
      <c r="L427" s="79"/>
      <c r="M427" s="87"/>
      <c r="N427" s="79"/>
      <c r="O427" s="88"/>
      <c r="P427" s="88"/>
    </row>
    <row r="428" spans="1:17" ht="24" x14ac:dyDescent="0.25">
      <c r="A428" s="91"/>
      <c r="B428" s="86"/>
      <c r="C428" s="86"/>
      <c r="D428" s="37" t="s">
        <v>17</v>
      </c>
      <c r="E428" s="37" t="s">
        <v>20</v>
      </c>
      <c r="F428" s="35" t="s">
        <v>19</v>
      </c>
      <c r="G428" s="24">
        <v>0</v>
      </c>
      <c r="H428" s="48">
        <v>0</v>
      </c>
      <c r="I428" s="33">
        <f>IF(H428=0,100,IF(H428=10,90,IF(H428=25,75,IF(H428=45,55,IF(H428=70,30,IF(H428&gt;100,0,0))))))</f>
        <v>100</v>
      </c>
      <c r="J428" s="79"/>
      <c r="K428" s="51"/>
      <c r="L428" s="79"/>
      <c r="M428" s="87"/>
      <c r="N428" s="79"/>
      <c r="O428" s="88"/>
      <c r="P428" s="88"/>
    </row>
    <row r="429" spans="1:17" ht="24" x14ac:dyDescent="0.25">
      <c r="A429" s="91"/>
      <c r="B429" s="86"/>
      <c r="C429" s="86"/>
      <c r="D429" s="37" t="s">
        <v>17</v>
      </c>
      <c r="E429" s="37" t="s">
        <v>21</v>
      </c>
      <c r="F429" s="35" t="s">
        <v>19</v>
      </c>
      <c r="G429" s="24">
        <v>100</v>
      </c>
      <c r="H429" s="48">
        <v>100</v>
      </c>
      <c r="I429" s="33">
        <f t="shared" ref="I429:I435" si="64">H429/G429*100</f>
        <v>100</v>
      </c>
      <c r="J429" s="79"/>
      <c r="K429" s="51"/>
      <c r="L429" s="79"/>
      <c r="M429" s="87"/>
      <c r="N429" s="79"/>
      <c r="O429" s="88"/>
      <c r="P429" s="88"/>
    </row>
    <row r="430" spans="1:17" ht="36.75" customHeight="1" x14ac:dyDescent="0.25">
      <c r="A430" s="91"/>
      <c r="B430" s="86"/>
      <c r="C430" s="86"/>
      <c r="D430" s="37" t="s">
        <v>17</v>
      </c>
      <c r="E430" s="37" t="s">
        <v>22</v>
      </c>
      <c r="F430" s="35" t="s">
        <v>19</v>
      </c>
      <c r="G430" s="24">
        <v>100</v>
      </c>
      <c r="H430" s="48">
        <v>100</v>
      </c>
      <c r="I430" s="33">
        <f t="shared" si="64"/>
        <v>100</v>
      </c>
      <c r="J430" s="79"/>
      <c r="K430" s="53"/>
      <c r="L430" s="79"/>
      <c r="M430" s="87"/>
      <c r="N430" s="79"/>
      <c r="O430" s="88"/>
      <c r="P430" s="88"/>
    </row>
    <row r="431" spans="1:17" ht="48" x14ac:dyDescent="0.25">
      <c r="A431" s="91"/>
      <c r="B431" s="86"/>
      <c r="C431" s="86"/>
      <c r="D431" s="37" t="s">
        <v>17</v>
      </c>
      <c r="E431" s="37" t="s">
        <v>23</v>
      </c>
      <c r="F431" s="35" t="s">
        <v>19</v>
      </c>
      <c r="G431" s="24">
        <v>100</v>
      </c>
      <c r="H431" s="48">
        <v>100</v>
      </c>
      <c r="I431" s="33">
        <f t="shared" si="64"/>
        <v>100</v>
      </c>
      <c r="J431" s="79"/>
      <c r="K431" s="51"/>
      <c r="L431" s="79"/>
      <c r="M431" s="87"/>
      <c r="N431" s="79"/>
      <c r="O431" s="88"/>
      <c r="P431" s="88"/>
    </row>
    <row r="432" spans="1:17" ht="204" x14ac:dyDescent="0.25">
      <c r="A432" s="91"/>
      <c r="B432" s="86"/>
      <c r="C432" s="86"/>
      <c r="D432" s="37" t="s">
        <v>17</v>
      </c>
      <c r="E432" s="37" t="s">
        <v>38</v>
      </c>
      <c r="F432" s="35" t="s">
        <v>19</v>
      </c>
      <c r="G432" s="24">
        <v>100</v>
      </c>
      <c r="H432" s="48">
        <v>100</v>
      </c>
      <c r="I432" s="33">
        <f t="shared" si="64"/>
        <v>100</v>
      </c>
      <c r="J432" s="80"/>
      <c r="K432" s="51"/>
      <c r="L432" s="80"/>
      <c r="M432" s="87"/>
      <c r="N432" s="79"/>
      <c r="O432" s="88"/>
      <c r="P432" s="88"/>
    </row>
    <row r="433" spans="1:16" ht="24" x14ac:dyDescent="0.25">
      <c r="A433" s="91"/>
      <c r="B433" s="90" t="s">
        <v>26</v>
      </c>
      <c r="C433" s="90" t="s">
        <v>13</v>
      </c>
      <c r="D433" s="37" t="s">
        <v>14</v>
      </c>
      <c r="E433" s="37" t="s">
        <v>15</v>
      </c>
      <c r="F433" s="35" t="s">
        <v>16</v>
      </c>
      <c r="G433" s="14">
        <v>563</v>
      </c>
      <c r="H433" s="48">
        <v>565</v>
      </c>
      <c r="I433" s="33">
        <f t="shared" si="64"/>
        <v>100.35523978685612</v>
      </c>
      <c r="J433" s="77">
        <f>AVERAGE(I433:I434)</f>
        <v>119.22523894104711</v>
      </c>
      <c r="K433" s="51"/>
      <c r="L433" s="77" t="s">
        <v>59</v>
      </c>
      <c r="M433" s="77">
        <f>AVERAGE(J433:J440)</f>
        <v>109.39287424759362</v>
      </c>
      <c r="N433" s="79"/>
      <c r="O433" s="88"/>
      <c r="P433" s="88"/>
    </row>
    <row r="434" spans="1:16" ht="96" x14ac:dyDescent="0.25">
      <c r="A434" s="91"/>
      <c r="B434" s="91"/>
      <c r="C434" s="91"/>
      <c r="D434" s="37" t="s">
        <v>14</v>
      </c>
      <c r="E434" s="37" t="s">
        <v>165</v>
      </c>
      <c r="F434" s="35" t="s">
        <v>16</v>
      </c>
      <c r="G434" s="14">
        <v>21</v>
      </c>
      <c r="H434" s="48">
        <v>29</v>
      </c>
      <c r="I434" s="33">
        <f t="shared" si="64"/>
        <v>138.0952380952381</v>
      </c>
      <c r="J434" s="78"/>
      <c r="K434" s="53" t="s">
        <v>212</v>
      </c>
      <c r="L434" s="79"/>
      <c r="M434" s="82"/>
      <c r="N434" s="79"/>
      <c r="O434" s="88"/>
      <c r="P434" s="88"/>
    </row>
    <row r="435" spans="1:16" ht="36" x14ac:dyDescent="0.25">
      <c r="A435" s="91"/>
      <c r="B435" s="91"/>
      <c r="C435" s="91"/>
      <c r="D435" s="37" t="s">
        <v>17</v>
      </c>
      <c r="E435" s="37" t="s">
        <v>18</v>
      </c>
      <c r="F435" s="35" t="s">
        <v>19</v>
      </c>
      <c r="G435" s="24">
        <v>78.5</v>
      </c>
      <c r="H435" s="48">
        <v>78</v>
      </c>
      <c r="I435" s="33">
        <f t="shared" si="64"/>
        <v>99.363057324840767</v>
      </c>
      <c r="J435" s="77">
        <f>AVERAGE(I435:I440)</f>
        <v>99.56050955414014</v>
      </c>
      <c r="K435" s="51"/>
      <c r="L435" s="79"/>
      <c r="M435" s="82"/>
      <c r="N435" s="79"/>
      <c r="O435" s="88"/>
      <c r="P435" s="88"/>
    </row>
    <row r="436" spans="1:16" ht="24" x14ac:dyDescent="0.25">
      <c r="A436" s="91"/>
      <c r="B436" s="91"/>
      <c r="C436" s="91"/>
      <c r="D436" s="37" t="s">
        <v>17</v>
      </c>
      <c r="E436" s="37" t="s">
        <v>20</v>
      </c>
      <c r="F436" s="35" t="s">
        <v>19</v>
      </c>
      <c r="G436" s="24">
        <v>0</v>
      </c>
      <c r="H436" s="48">
        <v>0</v>
      </c>
      <c r="I436" s="33">
        <f>IF(H436=0,100,IF(H436=10,90,IF(H436=25,75,IF(H436=45,55,IF(H436=70,30,IF(H436&gt;100,0,0))))))</f>
        <v>100</v>
      </c>
      <c r="J436" s="79"/>
      <c r="K436" s="51"/>
      <c r="L436" s="79"/>
      <c r="M436" s="82"/>
      <c r="N436" s="79"/>
      <c r="O436" s="88"/>
      <c r="P436" s="88"/>
    </row>
    <row r="437" spans="1:16" ht="24" x14ac:dyDescent="0.25">
      <c r="A437" s="91"/>
      <c r="B437" s="91"/>
      <c r="C437" s="91"/>
      <c r="D437" s="37" t="s">
        <v>17</v>
      </c>
      <c r="E437" s="37" t="s">
        <v>21</v>
      </c>
      <c r="F437" s="35" t="s">
        <v>19</v>
      </c>
      <c r="G437" s="24">
        <v>100</v>
      </c>
      <c r="H437" s="48">
        <v>100</v>
      </c>
      <c r="I437" s="33">
        <f t="shared" ref="I437:I440" si="65">H437/G437*100</f>
        <v>100</v>
      </c>
      <c r="J437" s="79"/>
      <c r="K437" s="51"/>
      <c r="L437" s="79"/>
      <c r="M437" s="82"/>
      <c r="N437" s="79"/>
      <c r="O437" s="88"/>
      <c r="P437" s="88"/>
    </row>
    <row r="438" spans="1:16" ht="24" x14ac:dyDescent="0.25">
      <c r="A438" s="91"/>
      <c r="B438" s="91"/>
      <c r="C438" s="91"/>
      <c r="D438" s="37" t="s">
        <v>17</v>
      </c>
      <c r="E438" s="37" t="s">
        <v>22</v>
      </c>
      <c r="F438" s="35" t="s">
        <v>19</v>
      </c>
      <c r="G438" s="24">
        <v>100</v>
      </c>
      <c r="H438" s="48">
        <v>98</v>
      </c>
      <c r="I438" s="33">
        <f t="shared" si="65"/>
        <v>98</v>
      </c>
      <c r="J438" s="79"/>
      <c r="K438" s="53"/>
      <c r="L438" s="79"/>
      <c r="M438" s="82"/>
      <c r="N438" s="79"/>
      <c r="O438" s="88"/>
      <c r="P438" s="88"/>
    </row>
    <row r="439" spans="1:16" ht="48" x14ac:dyDescent="0.25">
      <c r="A439" s="91"/>
      <c r="B439" s="91"/>
      <c r="C439" s="91"/>
      <c r="D439" s="37" t="s">
        <v>17</v>
      </c>
      <c r="E439" s="37" t="s">
        <v>23</v>
      </c>
      <c r="F439" s="35" t="s">
        <v>19</v>
      </c>
      <c r="G439" s="24">
        <v>100</v>
      </c>
      <c r="H439" s="48">
        <v>100</v>
      </c>
      <c r="I439" s="33">
        <f t="shared" si="65"/>
        <v>100</v>
      </c>
      <c r="J439" s="79"/>
      <c r="K439" s="51"/>
      <c r="L439" s="79"/>
      <c r="M439" s="82"/>
      <c r="N439" s="79"/>
      <c r="O439" s="88"/>
      <c r="P439" s="88"/>
    </row>
    <row r="440" spans="1:16" ht="204" x14ac:dyDescent="0.25">
      <c r="A440" s="92"/>
      <c r="B440" s="92"/>
      <c r="C440" s="92"/>
      <c r="D440" s="37" t="s">
        <v>17</v>
      </c>
      <c r="E440" s="37" t="s">
        <v>38</v>
      </c>
      <c r="F440" s="35" t="s">
        <v>19</v>
      </c>
      <c r="G440" s="24">
        <v>100</v>
      </c>
      <c r="H440" s="48">
        <v>100</v>
      </c>
      <c r="I440" s="33">
        <f t="shared" si="65"/>
        <v>100</v>
      </c>
      <c r="J440" s="80"/>
      <c r="K440" s="51"/>
      <c r="L440" s="80"/>
      <c r="M440" s="78"/>
      <c r="N440" s="80"/>
      <c r="O440" s="88"/>
      <c r="P440" s="88"/>
    </row>
    <row r="441" spans="1:16" ht="27" customHeight="1" x14ac:dyDescent="0.25">
      <c r="A441" s="90" t="s">
        <v>56</v>
      </c>
      <c r="B441" s="86" t="s">
        <v>12</v>
      </c>
      <c r="C441" s="86" t="s">
        <v>13</v>
      </c>
      <c r="D441" s="37" t="s">
        <v>14</v>
      </c>
      <c r="E441" s="37" t="s">
        <v>15</v>
      </c>
      <c r="F441" s="35" t="s">
        <v>16</v>
      </c>
      <c r="G441" s="14">
        <v>20</v>
      </c>
      <c r="H441" s="48">
        <v>19</v>
      </c>
      <c r="I441" s="33">
        <f t="shared" ref="I441:I442" si="66">H441/G441*100</f>
        <v>95</v>
      </c>
      <c r="J441" s="33">
        <f>I441</f>
        <v>95</v>
      </c>
      <c r="K441" s="73" t="s">
        <v>281</v>
      </c>
      <c r="L441" s="81" t="s">
        <v>59</v>
      </c>
      <c r="M441" s="101">
        <f>AVERAGE(J441:J447)</f>
        <v>96.279069767441854</v>
      </c>
      <c r="N441" s="77">
        <f>AVERAGE(M441:M462)</f>
        <v>98.295215645298867</v>
      </c>
      <c r="O441" s="127">
        <v>5</v>
      </c>
      <c r="P441" s="88" t="s">
        <v>63</v>
      </c>
    </row>
    <row r="442" spans="1:16" ht="39.75" customHeight="1" x14ac:dyDescent="0.25">
      <c r="A442" s="91"/>
      <c r="B442" s="86"/>
      <c r="C442" s="86"/>
      <c r="D442" s="37" t="s">
        <v>17</v>
      </c>
      <c r="E442" s="37" t="s">
        <v>18</v>
      </c>
      <c r="F442" s="35" t="s">
        <v>19</v>
      </c>
      <c r="G442" s="28">
        <v>12.9</v>
      </c>
      <c r="H442" s="48">
        <v>12.3</v>
      </c>
      <c r="I442" s="33">
        <f t="shared" si="66"/>
        <v>95.348837209302332</v>
      </c>
      <c r="J442" s="77">
        <f>AVERAGE(I442:I447)</f>
        <v>97.558139534883722</v>
      </c>
      <c r="K442" s="51"/>
      <c r="L442" s="96"/>
      <c r="M442" s="87"/>
      <c r="N442" s="79"/>
      <c r="O442" s="128"/>
      <c r="P442" s="88"/>
    </row>
    <row r="443" spans="1:16" ht="40.5" customHeight="1" x14ac:dyDescent="0.25">
      <c r="A443" s="91"/>
      <c r="B443" s="86"/>
      <c r="C443" s="86"/>
      <c r="D443" s="37" t="s">
        <v>17</v>
      </c>
      <c r="E443" s="37" t="s">
        <v>20</v>
      </c>
      <c r="F443" s="35" t="s">
        <v>19</v>
      </c>
      <c r="G443" s="24">
        <v>0</v>
      </c>
      <c r="H443" s="48">
        <v>10</v>
      </c>
      <c r="I443" s="33">
        <f>IF(H443=0,100,IF(H443=10,90,IF(H443=25,75,IF(H443=45,55,IF(H443=70,30,IF(H443&gt;100,0,0))))))</f>
        <v>90</v>
      </c>
      <c r="J443" s="79"/>
      <c r="K443" s="51" t="s">
        <v>205</v>
      </c>
      <c r="L443" s="96"/>
      <c r="M443" s="87"/>
      <c r="N443" s="79"/>
      <c r="O443" s="128"/>
      <c r="P443" s="88"/>
    </row>
    <row r="444" spans="1:16" ht="24" x14ac:dyDescent="0.25">
      <c r="A444" s="91"/>
      <c r="B444" s="86"/>
      <c r="C444" s="86"/>
      <c r="D444" s="37" t="s">
        <v>17</v>
      </c>
      <c r="E444" s="37" t="s">
        <v>21</v>
      </c>
      <c r="F444" s="35" t="s">
        <v>19</v>
      </c>
      <c r="G444" s="24">
        <v>100</v>
      </c>
      <c r="H444" s="48">
        <v>100</v>
      </c>
      <c r="I444" s="33">
        <f t="shared" ref="I444:I449" si="67">H444/G444*100</f>
        <v>100</v>
      </c>
      <c r="J444" s="79"/>
      <c r="K444" s="51"/>
      <c r="L444" s="96"/>
      <c r="M444" s="87"/>
      <c r="N444" s="79"/>
      <c r="O444" s="128"/>
      <c r="P444" s="88"/>
    </row>
    <row r="445" spans="1:16" ht="24" x14ac:dyDescent="0.25">
      <c r="A445" s="91"/>
      <c r="B445" s="86"/>
      <c r="C445" s="86"/>
      <c r="D445" s="37" t="s">
        <v>17</v>
      </c>
      <c r="E445" s="37" t="s">
        <v>22</v>
      </c>
      <c r="F445" s="35" t="s">
        <v>19</v>
      </c>
      <c r="G445" s="24">
        <v>100</v>
      </c>
      <c r="H445" s="48">
        <v>100</v>
      </c>
      <c r="I445" s="33">
        <f t="shared" si="67"/>
        <v>100</v>
      </c>
      <c r="J445" s="79"/>
      <c r="K445" s="51"/>
      <c r="L445" s="96"/>
      <c r="M445" s="87"/>
      <c r="N445" s="79"/>
      <c r="O445" s="128"/>
      <c r="P445" s="88"/>
    </row>
    <row r="446" spans="1:16" ht="48" x14ac:dyDescent="0.25">
      <c r="A446" s="91"/>
      <c r="B446" s="86"/>
      <c r="C446" s="86"/>
      <c r="D446" s="37" t="s">
        <v>17</v>
      </c>
      <c r="E446" s="37" t="s">
        <v>23</v>
      </c>
      <c r="F446" s="35" t="s">
        <v>19</v>
      </c>
      <c r="G446" s="24">
        <v>100</v>
      </c>
      <c r="H446" s="48">
        <v>100</v>
      </c>
      <c r="I446" s="33">
        <f t="shared" si="67"/>
        <v>100</v>
      </c>
      <c r="J446" s="79"/>
      <c r="K446" s="51"/>
      <c r="L446" s="96"/>
      <c r="M446" s="87"/>
      <c r="N446" s="79"/>
      <c r="O446" s="128"/>
      <c r="P446" s="88"/>
    </row>
    <row r="447" spans="1:16" ht="204" x14ac:dyDescent="0.25">
      <c r="A447" s="91"/>
      <c r="B447" s="86"/>
      <c r="C447" s="86"/>
      <c r="D447" s="37" t="s">
        <v>17</v>
      </c>
      <c r="E447" s="37" t="s">
        <v>38</v>
      </c>
      <c r="F447" s="35" t="s">
        <v>19</v>
      </c>
      <c r="G447" s="24">
        <v>100</v>
      </c>
      <c r="H447" s="48">
        <v>100</v>
      </c>
      <c r="I447" s="33">
        <f t="shared" si="67"/>
        <v>100</v>
      </c>
      <c r="J447" s="80"/>
      <c r="K447" s="51"/>
      <c r="L447" s="96"/>
      <c r="M447" s="87"/>
      <c r="N447" s="79"/>
      <c r="O447" s="128"/>
      <c r="P447" s="88"/>
    </row>
    <row r="448" spans="1:16" ht="24" customHeight="1" x14ac:dyDescent="0.25">
      <c r="A448" s="91"/>
      <c r="B448" s="86" t="s">
        <v>25</v>
      </c>
      <c r="C448" s="86" t="s">
        <v>13</v>
      </c>
      <c r="D448" s="37" t="s">
        <v>14</v>
      </c>
      <c r="E448" s="37" t="s">
        <v>15</v>
      </c>
      <c r="F448" s="35" t="s">
        <v>16</v>
      </c>
      <c r="G448" s="15">
        <v>112</v>
      </c>
      <c r="H448" s="48">
        <v>112</v>
      </c>
      <c r="I448" s="33">
        <f t="shared" si="67"/>
        <v>100</v>
      </c>
      <c r="J448" s="33">
        <f>I448</f>
        <v>100</v>
      </c>
      <c r="K448" s="51"/>
      <c r="L448" s="96"/>
      <c r="M448" s="101">
        <f>AVERAGE(J448:J454)</f>
        <v>100.04610419548177</v>
      </c>
      <c r="N448" s="79"/>
      <c r="O448" s="128"/>
      <c r="P448" s="88"/>
    </row>
    <row r="449" spans="1:16" ht="36" x14ac:dyDescent="0.25">
      <c r="A449" s="91"/>
      <c r="B449" s="86"/>
      <c r="C449" s="86"/>
      <c r="D449" s="37" t="s">
        <v>17</v>
      </c>
      <c r="E449" s="37" t="s">
        <v>18</v>
      </c>
      <c r="F449" s="35" t="s">
        <v>19</v>
      </c>
      <c r="G449" s="24">
        <v>72.3</v>
      </c>
      <c r="H449" s="48">
        <v>72.7</v>
      </c>
      <c r="I449" s="33">
        <f t="shared" si="67"/>
        <v>100.55325034578146</v>
      </c>
      <c r="J449" s="77">
        <f>AVERAGE(I449:I454)</f>
        <v>100.09220839096356</v>
      </c>
      <c r="K449" s="51"/>
      <c r="L449" s="96"/>
      <c r="M449" s="87"/>
      <c r="N449" s="79"/>
      <c r="O449" s="128"/>
      <c r="P449" s="88"/>
    </row>
    <row r="450" spans="1:16" ht="24" x14ac:dyDescent="0.25">
      <c r="A450" s="91"/>
      <c r="B450" s="86"/>
      <c r="C450" s="86"/>
      <c r="D450" s="37" t="s">
        <v>17</v>
      </c>
      <c r="E450" s="37" t="s">
        <v>20</v>
      </c>
      <c r="F450" s="35" t="s">
        <v>19</v>
      </c>
      <c r="G450" s="24">
        <v>0</v>
      </c>
      <c r="H450" s="48">
        <v>0</v>
      </c>
      <c r="I450" s="33">
        <f>IF(H450=0,100,IF(H450=10,90,IF(H450=25,75,IF(H450=45,55,IF(H450=70,30,IF(H450&gt;100,0,0))))))</f>
        <v>100</v>
      </c>
      <c r="J450" s="79"/>
      <c r="K450" s="51"/>
      <c r="L450" s="96"/>
      <c r="M450" s="87"/>
      <c r="N450" s="79"/>
      <c r="O450" s="128"/>
      <c r="P450" s="88"/>
    </row>
    <row r="451" spans="1:16" ht="24" x14ac:dyDescent="0.25">
      <c r="A451" s="91"/>
      <c r="B451" s="86"/>
      <c r="C451" s="86"/>
      <c r="D451" s="37" t="s">
        <v>17</v>
      </c>
      <c r="E451" s="37" t="s">
        <v>21</v>
      </c>
      <c r="F451" s="35" t="s">
        <v>19</v>
      </c>
      <c r="G451" s="24">
        <v>100</v>
      </c>
      <c r="H451" s="48">
        <v>100</v>
      </c>
      <c r="I451" s="33">
        <f t="shared" ref="I451:I457" si="68">H451/G451*100</f>
        <v>100</v>
      </c>
      <c r="J451" s="79"/>
      <c r="K451" s="51"/>
      <c r="L451" s="96"/>
      <c r="M451" s="87"/>
      <c r="N451" s="79"/>
      <c r="O451" s="128"/>
      <c r="P451" s="88"/>
    </row>
    <row r="452" spans="1:16" ht="24" x14ac:dyDescent="0.25">
      <c r="A452" s="91"/>
      <c r="B452" s="86"/>
      <c r="C452" s="86"/>
      <c r="D452" s="37" t="s">
        <v>17</v>
      </c>
      <c r="E452" s="37" t="s">
        <v>22</v>
      </c>
      <c r="F452" s="35" t="s">
        <v>19</v>
      </c>
      <c r="G452" s="24">
        <v>100</v>
      </c>
      <c r="H452" s="48">
        <v>100</v>
      </c>
      <c r="I452" s="33">
        <f t="shared" si="68"/>
        <v>100</v>
      </c>
      <c r="J452" s="79"/>
      <c r="K452" s="51"/>
      <c r="L452" s="96"/>
      <c r="M452" s="87"/>
      <c r="N452" s="79"/>
      <c r="O452" s="128"/>
      <c r="P452" s="88"/>
    </row>
    <row r="453" spans="1:16" ht="48" x14ac:dyDescent="0.25">
      <c r="A453" s="91"/>
      <c r="B453" s="86"/>
      <c r="C453" s="86"/>
      <c r="D453" s="37" t="s">
        <v>17</v>
      </c>
      <c r="E453" s="37" t="s">
        <v>23</v>
      </c>
      <c r="F453" s="35" t="s">
        <v>19</v>
      </c>
      <c r="G453" s="24">
        <v>100</v>
      </c>
      <c r="H453" s="48">
        <v>100</v>
      </c>
      <c r="I453" s="33">
        <f t="shared" si="68"/>
        <v>100</v>
      </c>
      <c r="J453" s="79"/>
      <c r="K453" s="51"/>
      <c r="L453" s="96"/>
      <c r="M453" s="87"/>
      <c r="N453" s="79"/>
      <c r="O453" s="128"/>
      <c r="P453" s="88"/>
    </row>
    <row r="454" spans="1:16" ht="204" x14ac:dyDescent="0.25">
      <c r="A454" s="91"/>
      <c r="B454" s="86"/>
      <c r="C454" s="86"/>
      <c r="D454" s="37" t="s">
        <v>17</v>
      </c>
      <c r="E454" s="37" t="s">
        <v>24</v>
      </c>
      <c r="F454" s="35" t="s">
        <v>19</v>
      </c>
      <c r="G454" s="24">
        <v>100</v>
      </c>
      <c r="H454" s="48">
        <v>100</v>
      </c>
      <c r="I454" s="33">
        <f t="shared" si="68"/>
        <v>100</v>
      </c>
      <c r="J454" s="80"/>
      <c r="K454" s="51"/>
      <c r="L454" s="96"/>
      <c r="M454" s="87"/>
      <c r="N454" s="79"/>
      <c r="O454" s="128"/>
      <c r="P454" s="88"/>
    </row>
    <row r="455" spans="1:16" ht="42" customHeight="1" x14ac:dyDescent="0.25">
      <c r="A455" s="91"/>
      <c r="B455" s="90" t="s">
        <v>26</v>
      </c>
      <c r="C455" s="90" t="s">
        <v>13</v>
      </c>
      <c r="D455" s="37" t="s">
        <v>14</v>
      </c>
      <c r="E455" s="37" t="s">
        <v>15</v>
      </c>
      <c r="F455" s="35" t="s">
        <v>16</v>
      </c>
      <c r="G455" s="15">
        <v>1</v>
      </c>
      <c r="H455" s="48">
        <v>1</v>
      </c>
      <c r="I455" s="33">
        <f t="shared" si="68"/>
        <v>100</v>
      </c>
      <c r="J455" s="77">
        <f>AVERAGE(I455:I456)</f>
        <v>100</v>
      </c>
      <c r="K455" s="51"/>
      <c r="L455" s="96"/>
      <c r="M455" s="81">
        <f>AVERAGE(J455:J462)</f>
        <v>98.560472972972974</v>
      </c>
      <c r="N455" s="79"/>
      <c r="O455" s="128"/>
      <c r="P455" s="88"/>
    </row>
    <row r="456" spans="1:16" ht="42" customHeight="1" x14ac:dyDescent="0.25">
      <c r="A456" s="91"/>
      <c r="B456" s="91"/>
      <c r="C456" s="91"/>
      <c r="D456" s="37" t="s">
        <v>14</v>
      </c>
      <c r="E456" s="37" t="s">
        <v>165</v>
      </c>
      <c r="F456" s="35" t="s">
        <v>16</v>
      </c>
      <c r="G456" s="15">
        <v>22</v>
      </c>
      <c r="H456" s="48">
        <v>22</v>
      </c>
      <c r="I456" s="33">
        <f t="shared" si="68"/>
        <v>100</v>
      </c>
      <c r="J456" s="78"/>
      <c r="K456" s="32"/>
      <c r="L456" s="96"/>
      <c r="M456" s="82"/>
      <c r="N456" s="79"/>
      <c r="O456" s="128"/>
      <c r="P456" s="88"/>
    </row>
    <row r="457" spans="1:16" ht="49.5" customHeight="1" x14ac:dyDescent="0.25">
      <c r="A457" s="91"/>
      <c r="B457" s="91"/>
      <c r="C457" s="91"/>
      <c r="D457" s="37" t="s">
        <v>17</v>
      </c>
      <c r="E457" s="37" t="s">
        <v>18</v>
      </c>
      <c r="F457" s="35" t="s">
        <v>19</v>
      </c>
      <c r="G457" s="24">
        <v>14.8</v>
      </c>
      <c r="H457" s="48">
        <v>14.9</v>
      </c>
      <c r="I457" s="33">
        <f t="shared" si="68"/>
        <v>100.67567567567568</v>
      </c>
      <c r="J457" s="77">
        <f>AVERAGE(I457:I462)</f>
        <v>97.120945945945948</v>
      </c>
      <c r="K457" s="32"/>
      <c r="L457" s="96"/>
      <c r="M457" s="82"/>
      <c r="N457" s="79"/>
      <c r="O457" s="128"/>
      <c r="P457" s="88"/>
    </row>
    <row r="458" spans="1:16" ht="24" x14ac:dyDescent="0.25">
      <c r="A458" s="91"/>
      <c r="B458" s="91"/>
      <c r="C458" s="91"/>
      <c r="D458" s="37" t="s">
        <v>17</v>
      </c>
      <c r="E458" s="37" t="s">
        <v>20</v>
      </c>
      <c r="F458" s="35" t="s">
        <v>19</v>
      </c>
      <c r="G458" s="24">
        <v>0</v>
      </c>
      <c r="H458" s="48">
        <v>0</v>
      </c>
      <c r="I458" s="33">
        <f>IF(H458=0,100,IF(H458=10,90,IF(H458=25,75,IF(H458=45,55,IF(H458=70,30,IF(H458&gt;100,0,0))))))</f>
        <v>100</v>
      </c>
      <c r="J458" s="79"/>
      <c r="K458" s="51"/>
      <c r="L458" s="96"/>
      <c r="M458" s="82"/>
      <c r="N458" s="79"/>
      <c r="O458" s="128"/>
      <c r="P458" s="88"/>
    </row>
    <row r="459" spans="1:16" ht="24" x14ac:dyDescent="0.25">
      <c r="A459" s="91"/>
      <c r="B459" s="91"/>
      <c r="C459" s="91"/>
      <c r="D459" s="37" t="s">
        <v>17</v>
      </c>
      <c r="E459" s="37" t="s">
        <v>21</v>
      </c>
      <c r="F459" s="35" t="s">
        <v>19</v>
      </c>
      <c r="G459" s="24">
        <v>100</v>
      </c>
      <c r="H459" s="48">
        <v>100</v>
      </c>
      <c r="I459" s="33">
        <f t="shared" ref="I459:I464" si="69">H459/G459*100</f>
        <v>100</v>
      </c>
      <c r="J459" s="79"/>
      <c r="K459" s="51"/>
      <c r="L459" s="96"/>
      <c r="M459" s="82"/>
      <c r="N459" s="79"/>
      <c r="O459" s="128"/>
      <c r="P459" s="88"/>
    </row>
    <row r="460" spans="1:16" ht="57" customHeight="1" x14ac:dyDescent="0.25">
      <c r="A460" s="91"/>
      <c r="B460" s="91"/>
      <c r="C460" s="91"/>
      <c r="D460" s="37" t="s">
        <v>17</v>
      </c>
      <c r="E460" s="37" t="s">
        <v>22</v>
      </c>
      <c r="F460" s="35" t="s">
        <v>19</v>
      </c>
      <c r="G460" s="24">
        <v>100</v>
      </c>
      <c r="H460" s="48">
        <v>82.05</v>
      </c>
      <c r="I460" s="33">
        <f t="shared" si="69"/>
        <v>82.05</v>
      </c>
      <c r="J460" s="79"/>
      <c r="K460" s="72" t="s">
        <v>170</v>
      </c>
      <c r="L460" s="96"/>
      <c r="M460" s="82"/>
      <c r="N460" s="79"/>
      <c r="O460" s="128"/>
      <c r="P460" s="88"/>
    </row>
    <row r="461" spans="1:16" ht="48" x14ac:dyDescent="0.25">
      <c r="A461" s="91"/>
      <c r="B461" s="91"/>
      <c r="C461" s="91"/>
      <c r="D461" s="37" t="s">
        <v>17</v>
      </c>
      <c r="E461" s="37" t="s">
        <v>23</v>
      </c>
      <c r="F461" s="35" t="s">
        <v>19</v>
      </c>
      <c r="G461" s="24">
        <v>100</v>
      </c>
      <c r="H461" s="48">
        <v>100</v>
      </c>
      <c r="I461" s="33">
        <f t="shared" si="69"/>
        <v>100</v>
      </c>
      <c r="J461" s="79"/>
      <c r="K461" s="51"/>
      <c r="L461" s="96"/>
      <c r="M461" s="82"/>
      <c r="N461" s="79"/>
      <c r="O461" s="128"/>
      <c r="P461" s="88"/>
    </row>
    <row r="462" spans="1:16" ht="208.5" customHeight="1" x14ac:dyDescent="0.25">
      <c r="A462" s="92"/>
      <c r="B462" s="92"/>
      <c r="C462" s="92"/>
      <c r="D462" s="37" t="s">
        <v>17</v>
      </c>
      <c r="E462" s="37" t="s">
        <v>24</v>
      </c>
      <c r="F462" s="35" t="s">
        <v>19</v>
      </c>
      <c r="G462" s="24">
        <v>100</v>
      </c>
      <c r="H462" s="48">
        <v>100</v>
      </c>
      <c r="I462" s="33">
        <f t="shared" si="69"/>
        <v>100</v>
      </c>
      <c r="J462" s="80"/>
      <c r="K462" s="51"/>
      <c r="L462" s="97"/>
      <c r="M462" s="78"/>
      <c r="N462" s="80"/>
      <c r="O462" s="129"/>
      <c r="P462" s="88"/>
    </row>
    <row r="463" spans="1:16" ht="41.25" customHeight="1" x14ac:dyDescent="0.25">
      <c r="A463" s="90" t="s">
        <v>55</v>
      </c>
      <c r="B463" s="86" t="s">
        <v>12</v>
      </c>
      <c r="C463" s="86" t="s">
        <v>13</v>
      </c>
      <c r="D463" s="37" t="s">
        <v>14</v>
      </c>
      <c r="E463" s="37" t="s">
        <v>15</v>
      </c>
      <c r="F463" s="35" t="s">
        <v>16</v>
      </c>
      <c r="G463" s="14">
        <v>41</v>
      </c>
      <c r="H463" s="48">
        <v>44</v>
      </c>
      <c r="I463" s="33">
        <f t="shared" si="69"/>
        <v>107.31707317073172</v>
      </c>
      <c r="J463" s="33">
        <f>I463</f>
        <v>107.31707317073172</v>
      </c>
      <c r="K463" s="33" t="s">
        <v>239</v>
      </c>
      <c r="L463" s="77" t="s">
        <v>59</v>
      </c>
      <c r="M463" s="89">
        <f>AVERAGE(J463:J469)</f>
        <v>103.72998467279754</v>
      </c>
      <c r="N463" s="77">
        <f>AVERAGE(M463:M484)</f>
        <v>102.35648802905877</v>
      </c>
      <c r="O463" s="88">
        <v>5</v>
      </c>
      <c r="P463" s="88" t="s">
        <v>63</v>
      </c>
    </row>
    <row r="464" spans="1:16" ht="42" customHeight="1" x14ac:dyDescent="0.25">
      <c r="A464" s="91"/>
      <c r="B464" s="86"/>
      <c r="C464" s="86"/>
      <c r="D464" s="37" t="s">
        <v>17</v>
      </c>
      <c r="E464" s="37" t="s">
        <v>18</v>
      </c>
      <c r="F464" s="35" t="s">
        <v>19</v>
      </c>
      <c r="G464" s="24">
        <v>6.1</v>
      </c>
      <c r="H464" s="48">
        <v>6.5</v>
      </c>
      <c r="I464" s="33">
        <f t="shared" si="69"/>
        <v>106.55737704918033</v>
      </c>
      <c r="J464" s="77">
        <f>AVERAGE(I464:I469)</f>
        <v>100.14289617486338</v>
      </c>
      <c r="K464" s="33" t="s">
        <v>239</v>
      </c>
      <c r="L464" s="79"/>
      <c r="M464" s="87"/>
      <c r="N464" s="79"/>
      <c r="O464" s="88"/>
      <c r="P464" s="88"/>
    </row>
    <row r="465" spans="1:16" ht="24" x14ac:dyDescent="0.25">
      <c r="A465" s="91"/>
      <c r="B465" s="86"/>
      <c r="C465" s="86"/>
      <c r="D465" s="37" t="s">
        <v>17</v>
      </c>
      <c r="E465" s="37" t="s">
        <v>20</v>
      </c>
      <c r="F465" s="35" t="s">
        <v>19</v>
      </c>
      <c r="G465" s="24">
        <v>0</v>
      </c>
      <c r="H465" s="48">
        <v>0</v>
      </c>
      <c r="I465" s="33">
        <f>IF(H465=0,100,IF(H465=10,90,IF(H465=25,75,IF(H465=45,55,IF(H465=70,30,IF(H465&gt;100,0,0))))))</f>
        <v>100</v>
      </c>
      <c r="J465" s="79"/>
      <c r="K465" s="33"/>
      <c r="L465" s="79"/>
      <c r="M465" s="87"/>
      <c r="N465" s="79"/>
      <c r="O465" s="88"/>
      <c r="P465" s="88"/>
    </row>
    <row r="466" spans="1:16" ht="24" x14ac:dyDescent="0.25">
      <c r="A466" s="91"/>
      <c r="B466" s="86"/>
      <c r="C466" s="86"/>
      <c r="D466" s="37" t="s">
        <v>17</v>
      </c>
      <c r="E466" s="37" t="s">
        <v>21</v>
      </c>
      <c r="F466" s="35" t="s">
        <v>19</v>
      </c>
      <c r="G466" s="24">
        <v>100</v>
      </c>
      <c r="H466" s="48">
        <v>100</v>
      </c>
      <c r="I466" s="33">
        <f t="shared" ref="I466:I471" si="70">H466/G466*100</f>
        <v>100</v>
      </c>
      <c r="J466" s="79"/>
      <c r="K466" s="33"/>
      <c r="L466" s="79"/>
      <c r="M466" s="87"/>
      <c r="N466" s="79"/>
      <c r="O466" s="88"/>
      <c r="P466" s="88"/>
    </row>
    <row r="467" spans="1:16" ht="24" x14ac:dyDescent="0.25">
      <c r="A467" s="91"/>
      <c r="B467" s="86"/>
      <c r="C467" s="86"/>
      <c r="D467" s="37" t="s">
        <v>17</v>
      </c>
      <c r="E467" s="37" t="s">
        <v>22</v>
      </c>
      <c r="F467" s="35" t="s">
        <v>19</v>
      </c>
      <c r="G467" s="24">
        <v>100</v>
      </c>
      <c r="H467" s="48">
        <v>99.3</v>
      </c>
      <c r="I467" s="33">
        <f t="shared" si="70"/>
        <v>99.3</v>
      </c>
      <c r="J467" s="79"/>
      <c r="K467" s="33"/>
      <c r="L467" s="79"/>
      <c r="M467" s="87"/>
      <c r="N467" s="79"/>
      <c r="O467" s="88"/>
      <c r="P467" s="88"/>
    </row>
    <row r="468" spans="1:16" ht="48" x14ac:dyDescent="0.25">
      <c r="A468" s="91"/>
      <c r="B468" s="86"/>
      <c r="C468" s="86"/>
      <c r="D468" s="37" t="s">
        <v>17</v>
      </c>
      <c r="E468" s="37" t="s">
        <v>23</v>
      </c>
      <c r="F468" s="35" t="s">
        <v>19</v>
      </c>
      <c r="G468" s="24">
        <v>100</v>
      </c>
      <c r="H468" s="48">
        <v>100</v>
      </c>
      <c r="I468" s="33">
        <f t="shared" si="70"/>
        <v>100</v>
      </c>
      <c r="J468" s="79"/>
      <c r="K468" s="33"/>
      <c r="L468" s="79"/>
      <c r="M468" s="87"/>
      <c r="N468" s="79"/>
      <c r="O468" s="88"/>
      <c r="P468" s="88"/>
    </row>
    <row r="469" spans="1:16" ht="204" x14ac:dyDescent="0.25">
      <c r="A469" s="91"/>
      <c r="B469" s="86"/>
      <c r="C469" s="86"/>
      <c r="D469" s="37" t="s">
        <v>17</v>
      </c>
      <c r="E469" s="37" t="s">
        <v>24</v>
      </c>
      <c r="F469" s="35" t="s">
        <v>19</v>
      </c>
      <c r="G469" s="24">
        <v>100</v>
      </c>
      <c r="H469" s="48">
        <v>95</v>
      </c>
      <c r="I469" s="33">
        <f t="shared" si="70"/>
        <v>95</v>
      </c>
      <c r="J469" s="80"/>
      <c r="K469" s="33" t="s">
        <v>238</v>
      </c>
      <c r="L469" s="80"/>
      <c r="M469" s="87"/>
      <c r="N469" s="79"/>
      <c r="O469" s="88"/>
      <c r="P469" s="88"/>
    </row>
    <row r="470" spans="1:16" ht="40.5" customHeight="1" x14ac:dyDescent="0.25">
      <c r="A470" s="91"/>
      <c r="B470" s="86" t="s">
        <v>25</v>
      </c>
      <c r="C470" s="86" t="s">
        <v>13</v>
      </c>
      <c r="D470" s="37" t="s">
        <v>14</v>
      </c>
      <c r="E470" s="37" t="s">
        <v>15</v>
      </c>
      <c r="F470" s="35" t="s">
        <v>16</v>
      </c>
      <c r="G470" s="14">
        <v>93</v>
      </c>
      <c r="H470" s="48">
        <v>94</v>
      </c>
      <c r="I470" s="33">
        <f t="shared" si="70"/>
        <v>101.0752688172043</v>
      </c>
      <c r="J470" s="33">
        <f>I470</f>
        <v>101.0752688172043</v>
      </c>
      <c r="K470" s="17"/>
      <c r="L470" s="77" t="s">
        <v>59</v>
      </c>
      <c r="M470" s="89">
        <f>AVERAGE(J470:J476)</f>
        <v>100.12302088203211</v>
      </c>
      <c r="N470" s="79"/>
      <c r="O470" s="88"/>
      <c r="P470" s="88"/>
    </row>
    <row r="471" spans="1:16" ht="38.25" customHeight="1" x14ac:dyDescent="0.25">
      <c r="A471" s="91"/>
      <c r="B471" s="86"/>
      <c r="C471" s="86"/>
      <c r="D471" s="37" t="s">
        <v>17</v>
      </c>
      <c r="E471" s="37" t="s">
        <v>18</v>
      </c>
      <c r="F471" s="35" t="s">
        <v>19</v>
      </c>
      <c r="G471" s="24">
        <v>13.8</v>
      </c>
      <c r="H471" s="48">
        <v>13.9</v>
      </c>
      <c r="I471" s="33">
        <f t="shared" si="70"/>
        <v>100.72463768115942</v>
      </c>
      <c r="J471" s="77">
        <f>AVERAGE(I471:I476)</f>
        <v>99.170772946859913</v>
      </c>
      <c r="K471" s="17"/>
      <c r="L471" s="79"/>
      <c r="M471" s="87"/>
      <c r="N471" s="79"/>
      <c r="O471" s="88"/>
      <c r="P471" s="88"/>
    </row>
    <row r="472" spans="1:16" ht="24" x14ac:dyDescent="0.25">
      <c r="A472" s="91"/>
      <c r="B472" s="86"/>
      <c r="C472" s="86"/>
      <c r="D472" s="37" t="s">
        <v>17</v>
      </c>
      <c r="E472" s="37" t="s">
        <v>20</v>
      </c>
      <c r="F472" s="35" t="s">
        <v>19</v>
      </c>
      <c r="G472" s="24">
        <v>0</v>
      </c>
      <c r="H472" s="48">
        <v>0</v>
      </c>
      <c r="I472" s="33">
        <f>IF(H472=0,100,IF(H472=10,90,IF(H472=25,75,IF(H472=45,55,IF(H472=70,30,IF(H472&gt;100,0,0))))))</f>
        <v>100</v>
      </c>
      <c r="J472" s="79"/>
      <c r="K472" s="33"/>
      <c r="L472" s="79"/>
      <c r="M472" s="87"/>
      <c r="N472" s="79"/>
      <c r="O472" s="88"/>
      <c r="P472" s="88"/>
    </row>
    <row r="473" spans="1:16" ht="24" x14ac:dyDescent="0.25">
      <c r="A473" s="91"/>
      <c r="B473" s="86"/>
      <c r="C473" s="86"/>
      <c r="D473" s="37" t="s">
        <v>17</v>
      </c>
      <c r="E473" s="37" t="s">
        <v>21</v>
      </c>
      <c r="F473" s="35" t="s">
        <v>19</v>
      </c>
      <c r="G473" s="24">
        <v>100</v>
      </c>
      <c r="H473" s="48">
        <v>100</v>
      </c>
      <c r="I473" s="33">
        <f t="shared" ref="I473:I479" si="71">H473/G473*100</f>
        <v>100</v>
      </c>
      <c r="J473" s="79"/>
      <c r="K473" s="33"/>
      <c r="L473" s="79"/>
      <c r="M473" s="87"/>
      <c r="N473" s="79"/>
      <c r="O473" s="88"/>
      <c r="P473" s="88"/>
    </row>
    <row r="474" spans="1:16" ht="24" x14ac:dyDescent="0.25">
      <c r="A474" s="91"/>
      <c r="B474" s="86"/>
      <c r="C474" s="86"/>
      <c r="D474" s="37" t="s">
        <v>17</v>
      </c>
      <c r="E474" s="37" t="s">
        <v>22</v>
      </c>
      <c r="F474" s="35" t="s">
        <v>19</v>
      </c>
      <c r="G474" s="24">
        <v>100</v>
      </c>
      <c r="H474" s="48">
        <v>99.3</v>
      </c>
      <c r="I474" s="33">
        <f t="shared" si="71"/>
        <v>99.3</v>
      </c>
      <c r="J474" s="79"/>
      <c r="K474" s="33"/>
      <c r="L474" s="79"/>
      <c r="M474" s="87"/>
      <c r="N474" s="79"/>
      <c r="O474" s="88"/>
      <c r="P474" s="88"/>
    </row>
    <row r="475" spans="1:16" ht="48" x14ac:dyDescent="0.25">
      <c r="A475" s="91"/>
      <c r="B475" s="86"/>
      <c r="C475" s="86"/>
      <c r="D475" s="37" t="s">
        <v>17</v>
      </c>
      <c r="E475" s="37" t="s">
        <v>23</v>
      </c>
      <c r="F475" s="35" t="s">
        <v>19</v>
      </c>
      <c r="G475" s="24">
        <v>100</v>
      </c>
      <c r="H475" s="48">
        <v>100</v>
      </c>
      <c r="I475" s="33">
        <f t="shared" si="71"/>
        <v>100</v>
      </c>
      <c r="J475" s="79"/>
      <c r="K475" s="33"/>
      <c r="L475" s="79"/>
      <c r="M475" s="87"/>
      <c r="N475" s="79"/>
      <c r="O475" s="88"/>
      <c r="P475" s="88"/>
    </row>
    <row r="476" spans="1:16" ht="204" x14ac:dyDescent="0.25">
      <c r="A476" s="91"/>
      <c r="B476" s="86"/>
      <c r="C476" s="86"/>
      <c r="D476" s="37" t="s">
        <v>17</v>
      </c>
      <c r="E476" s="37" t="s">
        <v>24</v>
      </c>
      <c r="F476" s="35" t="s">
        <v>19</v>
      </c>
      <c r="G476" s="24">
        <v>100</v>
      </c>
      <c r="H476" s="48">
        <v>95</v>
      </c>
      <c r="I476" s="33">
        <f t="shared" si="71"/>
        <v>95</v>
      </c>
      <c r="J476" s="80"/>
      <c r="K476" s="33" t="s">
        <v>238</v>
      </c>
      <c r="L476" s="80"/>
      <c r="M476" s="87"/>
      <c r="N476" s="79"/>
      <c r="O476" s="88"/>
      <c r="P476" s="88"/>
    </row>
    <row r="477" spans="1:16" ht="24" x14ac:dyDescent="0.25">
      <c r="A477" s="91"/>
      <c r="B477" s="90" t="s">
        <v>26</v>
      </c>
      <c r="C477" s="90" t="s">
        <v>13</v>
      </c>
      <c r="D477" s="37" t="s">
        <v>14</v>
      </c>
      <c r="E477" s="37" t="s">
        <v>15</v>
      </c>
      <c r="F477" s="35" t="s">
        <v>16</v>
      </c>
      <c r="G477" s="14">
        <v>511</v>
      </c>
      <c r="H477" s="48">
        <v>506</v>
      </c>
      <c r="I477" s="33">
        <f>H477/G477*100</f>
        <v>99.021526418786692</v>
      </c>
      <c r="J477" s="77">
        <f>AVERAGE(I477:I478)</f>
        <v>106.65362035225048</v>
      </c>
      <c r="K477" s="33"/>
      <c r="L477" s="77" t="s">
        <v>59</v>
      </c>
      <c r="M477" s="89">
        <f>AVERAGE(J477:J484)</f>
        <v>103.21645853234664</v>
      </c>
      <c r="N477" s="79"/>
      <c r="O477" s="88"/>
      <c r="P477" s="88"/>
    </row>
    <row r="478" spans="1:16" ht="27.75" customHeight="1" x14ac:dyDescent="0.25">
      <c r="A478" s="91"/>
      <c r="B478" s="91"/>
      <c r="C478" s="91"/>
      <c r="D478" s="37" t="s">
        <v>14</v>
      </c>
      <c r="E478" s="37" t="s">
        <v>165</v>
      </c>
      <c r="F478" s="35" t="s">
        <v>16</v>
      </c>
      <c r="G478" s="14">
        <v>28</v>
      </c>
      <c r="H478" s="48">
        <v>32</v>
      </c>
      <c r="I478" s="33">
        <f>H478/G478*100</f>
        <v>114.28571428571428</v>
      </c>
      <c r="J478" s="78"/>
      <c r="K478" s="53" t="s">
        <v>213</v>
      </c>
      <c r="L478" s="79"/>
      <c r="M478" s="89"/>
      <c r="N478" s="79"/>
      <c r="O478" s="88"/>
      <c r="P478" s="88"/>
    </row>
    <row r="479" spans="1:16" ht="36" x14ac:dyDescent="0.25">
      <c r="A479" s="91"/>
      <c r="B479" s="91"/>
      <c r="C479" s="91"/>
      <c r="D479" s="37" t="s">
        <v>17</v>
      </c>
      <c r="E479" s="37" t="s">
        <v>18</v>
      </c>
      <c r="F479" s="35" t="s">
        <v>19</v>
      </c>
      <c r="G479" s="24">
        <v>80.099999999999994</v>
      </c>
      <c r="H479" s="48">
        <v>79.599999999999994</v>
      </c>
      <c r="I479" s="33">
        <f t="shared" si="71"/>
        <v>99.375780274656677</v>
      </c>
      <c r="J479" s="77">
        <f>AVERAGE(I479:I484)</f>
        <v>99.779296712442786</v>
      </c>
      <c r="K479" s="33"/>
      <c r="L479" s="79"/>
      <c r="M479" s="87"/>
      <c r="N479" s="79"/>
      <c r="O479" s="88"/>
      <c r="P479" s="88"/>
    </row>
    <row r="480" spans="1:16" ht="24" x14ac:dyDescent="0.25">
      <c r="A480" s="91"/>
      <c r="B480" s="91"/>
      <c r="C480" s="91"/>
      <c r="D480" s="37" t="s">
        <v>17</v>
      </c>
      <c r="E480" s="37" t="s">
        <v>20</v>
      </c>
      <c r="F480" s="35" t="s">
        <v>19</v>
      </c>
      <c r="G480" s="24">
        <v>0</v>
      </c>
      <c r="H480" s="48">
        <v>0</v>
      </c>
      <c r="I480" s="33">
        <f>IF(H480=0,100,IF(H480=10,90,IF(H480=25,75,IF(H480=45,55,IF(H480=70,30,IF(H480&gt;100,0,0))))))</f>
        <v>100</v>
      </c>
      <c r="J480" s="79"/>
      <c r="K480" s="33"/>
      <c r="L480" s="79"/>
      <c r="M480" s="87"/>
      <c r="N480" s="79"/>
      <c r="O480" s="88"/>
      <c r="P480" s="88"/>
    </row>
    <row r="481" spans="1:16" ht="24" x14ac:dyDescent="0.25">
      <c r="A481" s="91"/>
      <c r="B481" s="91"/>
      <c r="C481" s="91"/>
      <c r="D481" s="37" t="s">
        <v>17</v>
      </c>
      <c r="E481" s="37" t="s">
        <v>21</v>
      </c>
      <c r="F481" s="35" t="s">
        <v>19</v>
      </c>
      <c r="G481" s="24">
        <v>100</v>
      </c>
      <c r="H481" s="48">
        <v>100</v>
      </c>
      <c r="I481" s="33">
        <f t="shared" ref="I481:I484" si="72">H481/G481*100</f>
        <v>100</v>
      </c>
      <c r="J481" s="79"/>
      <c r="K481" s="33"/>
      <c r="L481" s="79"/>
      <c r="M481" s="87"/>
      <c r="N481" s="79"/>
      <c r="O481" s="88"/>
      <c r="P481" s="88"/>
    </row>
    <row r="482" spans="1:16" ht="24" x14ac:dyDescent="0.25">
      <c r="A482" s="91"/>
      <c r="B482" s="91"/>
      <c r="C482" s="91"/>
      <c r="D482" s="37" t="s">
        <v>17</v>
      </c>
      <c r="E482" s="37" t="s">
        <v>22</v>
      </c>
      <c r="F482" s="35" t="s">
        <v>19</v>
      </c>
      <c r="G482" s="24">
        <v>100</v>
      </c>
      <c r="H482" s="48">
        <v>99.3</v>
      </c>
      <c r="I482" s="33">
        <f t="shared" si="72"/>
        <v>99.3</v>
      </c>
      <c r="J482" s="79"/>
      <c r="K482" s="33"/>
      <c r="L482" s="79"/>
      <c r="M482" s="87"/>
      <c r="N482" s="79"/>
      <c r="O482" s="88"/>
      <c r="P482" s="88"/>
    </row>
    <row r="483" spans="1:16" ht="48" x14ac:dyDescent="0.25">
      <c r="A483" s="91"/>
      <c r="B483" s="91"/>
      <c r="C483" s="91"/>
      <c r="D483" s="37" t="s">
        <v>17</v>
      </c>
      <c r="E483" s="37" t="s">
        <v>23</v>
      </c>
      <c r="F483" s="35" t="s">
        <v>19</v>
      </c>
      <c r="G483" s="24">
        <v>100</v>
      </c>
      <c r="H483" s="48">
        <v>100</v>
      </c>
      <c r="I483" s="33">
        <f t="shared" si="72"/>
        <v>100</v>
      </c>
      <c r="J483" s="79"/>
      <c r="K483" s="33"/>
      <c r="L483" s="79"/>
      <c r="M483" s="87"/>
      <c r="N483" s="79"/>
      <c r="O483" s="88"/>
      <c r="P483" s="88"/>
    </row>
    <row r="484" spans="1:16" ht="204" x14ac:dyDescent="0.25">
      <c r="A484" s="92"/>
      <c r="B484" s="92"/>
      <c r="C484" s="92"/>
      <c r="D484" s="37" t="s">
        <v>17</v>
      </c>
      <c r="E484" s="37" t="s">
        <v>24</v>
      </c>
      <c r="F484" s="35" t="s">
        <v>19</v>
      </c>
      <c r="G484" s="24">
        <v>100</v>
      </c>
      <c r="H484" s="48">
        <v>100</v>
      </c>
      <c r="I484" s="33">
        <f t="shared" si="72"/>
        <v>100</v>
      </c>
      <c r="J484" s="80"/>
      <c r="K484" s="33"/>
      <c r="L484" s="80"/>
      <c r="M484" s="87"/>
      <c r="N484" s="80"/>
      <c r="O484" s="88"/>
      <c r="P484" s="88"/>
    </row>
    <row r="485" spans="1:16" ht="24" x14ac:dyDescent="0.25">
      <c r="A485" s="90" t="s">
        <v>65</v>
      </c>
      <c r="B485" s="86" t="s">
        <v>12</v>
      </c>
      <c r="C485" s="86" t="s">
        <v>13</v>
      </c>
      <c r="D485" s="37" t="s">
        <v>14</v>
      </c>
      <c r="E485" s="37" t="s">
        <v>15</v>
      </c>
      <c r="F485" s="35" t="s">
        <v>16</v>
      </c>
      <c r="G485" s="15">
        <v>14</v>
      </c>
      <c r="H485" s="48">
        <v>14</v>
      </c>
      <c r="I485" s="33">
        <f t="shared" ref="I485:I486" si="73">H485/G485*100</f>
        <v>100</v>
      </c>
      <c r="J485" s="33">
        <f>I485</f>
        <v>100</v>
      </c>
      <c r="K485" s="33"/>
      <c r="L485" s="77" t="s">
        <v>59</v>
      </c>
      <c r="M485" s="89">
        <f>AVERAGE(J485:J491)</f>
        <v>99.532710280373834</v>
      </c>
      <c r="N485" s="77">
        <f>AVERAGE(M485:M506)</f>
        <v>102.91530396905948</v>
      </c>
      <c r="O485" s="88">
        <v>5</v>
      </c>
      <c r="P485" s="88" t="s">
        <v>63</v>
      </c>
    </row>
    <row r="486" spans="1:16" ht="39.75" customHeight="1" x14ac:dyDescent="0.25">
      <c r="A486" s="91"/>
      <c r="B486" s="86"/>
      <c r="C486" s="86"/>
      <c r="D486" s="37" t="s">
        <v>17</v>
      </c>
      <c r="E486" s="37" t="s">
        <v>18</v>
      </c>
      <c r="F486" s="35" t="s">
        <v>19</v>
      </c>
      <c r="G486" s="33">
        <v>10.7</v>
      </c>
      <c r="H486" s="48">
        <v>10.1</v>
      </c>
      <c r="I486" s="33">
        <f t="shared" si="73"/>
        <v>94.392523364485982</v>
      </c>
      <c r="J486" s="77">
        <f>AVERAGE(I486:I491)</f>
        <v>99.065420560747668</v>
      </c>
      <c r="K486" s="53" t="s">
        <v>192</v>
      </c>
      <c r="L486" s="79"/>
      <c r="M486" s="87"/>
      <c r="N486" s="79"/>
      <c r="O486" s="88"/>
      <c r="P486" s="88"/>
    </row>
    <row r="487" spans="1:16" ht="24" x14ac:dyDescent="0.25">
      <c r="A487" s="91"/>
      <c r="B487" s="86"/>
      <c r="C487" s="86"/>
      <c r="D487" s="37" t="s">
        <v>17</v>
      </c>
      <c r="E487" s="37" t="s">
        <v>20</v>
      </c>
      <c r="F487" s="35" t="s">
        <v>19</v>
      </c>
      <c r="G487" s="35">
        <v>0</v>
      </c>
      <c r="H487" s="48">
        <v>0</v>
      </c>
      <c r="I487" s="33">
        <f>IF(H487=0,100,IF(H487=10,90,IF(H487=25,75,IF(H487=45,55,IF(H487=70,30,IF(H487&gt;100,0,0))))))</f>
        <v>100</v>
      </c>
      <c r="J487" s="79"/>
      <c r="K487" s="33"/>
      <c r="L487" s="79"/>
      <c r="M487" s="87"/>
      <c r="N487" s="79"/>
      <c r="O487" s="88"/>
      <c r="P487" s="88"/>
    </row>
    <row r="488" spans="1:16" ht="24" x14ac:dyDescent="0.25">
      <c r="A488" s="91"/>
      <c r="B488" s="86"/>
      <c r="C488" s="86"/>
      <c r="D488" s="37" t="s">
        <v>17</v>
      </c>
      <c r="E488" s="37" t="s">
        <v>21</v>
      </c>
      <c r="F488" s="35" t="s">
        <v>19</v>
      </c>
      <c r="G488" s="35">
        <v>100</v>
      </c>
      <c r="H488" s="48">
        <v>100</v>
      </c>
      <c r="I488" s="33">
        <f t="shared" ref="I488:I493" si="74">H488/G488*100</f>
        <v>100</v>
      </c>
      <c r="J488" s="79"/>
      <c r="K488" s="33"/>
      <c r="L488" s="79"/>
      <c r="M488" s="87"/>
      <c r="N488" s="79"/>
      <c r="O488" s="88"/>
      <c r="P488" s="88"/>
    </row>
    <row r="489" spans="1:16" ht="28.5" customHeight="1" x14ac:dyDescent="0.25">
      <c r="A489" s="91"/>
      <c r="B489" s="86"/>
      <c r="C489" s="86"/>
      <c r="D489" s="37" t="s">
        <v>17</v>
      </c>
      <c r="E489" s="37" t="s">
        <v>22</v>
      </c>
      <c r="F489" s="35" t="s">
        <v>19</v>
      </c>
      <c r="G489" s="35">
        <v>100</v>
      </c>
      <c r="H489" s="48">
        <v>100</v>
      </c>
      <c r="I489" s="33">
        <f t="shared" si="74"/>
        <v>100</v>
      </c>
      <c r="J489" s="79"/>
      <c r="K489" s="53"/>
      <c r="L489" s="79"/>
      <c r="M489" s="87"/>
      <c r="N489" s="79"/>
      <c r="O489" s="88"/>
      <c r="P489" s="88"/>
    </row>
    <row r="490" spans="1:16" ht="48" x14ac:dyDescent="0.25">
      <c r="A490" s="91"/>
      <c r="B490" s="86"/>
      <c r="C490" s="86"/>
      <c r="D490" s="37" t="s">
        <v>17</v>
      </c>
      <c r="E490" s="37" t="s">
        <v>23</v>
      </c>
      <c r="F490" s="35" t="s">
        <v>19</v>
      </c>
      <c r="G490" s="35">
        <v>100</v>
      </c>
      <c r="H490" s="48">
        <v>100</v>
      </c>
      <c r="I490" s="33">
        <f t="shared" si="74"/>
        <v>100</v>
      </c>
      <c r="J490" s="79"/>
      <c r="K490" s="33"/>
      <c r="L490" s="79"/>
      <c r="M490" s="87"/>
      <c r="N490" s="79"/>
      <c r="O490" s="88"/>
      <c r="P490" s="88"/>
    </row>
    <row r="491" spans="1:16" ht="204" x14ac:dyDescent="0.25">
      <c r="A491" s="91"/>
      <c r="B491" s="86"/>
      <c r="C491" s="86"/>
      <c r="D491" s="37" t="s">
        <v>17</v>
      </c>
      <c r="E491" s="37" t="s">
        <v>24</v>
      </c>
      <c r="F491" s="35" t="s">
        <v>19</v>
      </c>
      <c r="G491" s="35">
        <v>100</v>
      </c>
      <c r="H491" s="48">
        <v>100</v>
      </c>
      <c r="I491" s="33">
        <f t="shared" si="74"/>
        <v>100</v>
      </c>
      <c r="J491" s="80"/>
      <c r="K491" s="33"/>
      <c r="L491" s="80"/>
      <c r="M491" s="87"/>
      <c r="N491" s="79"/>
      <c r="O491" s="88"/>
      <c r="P491" s="88"/>
    </row>
    <row r="492" spans="1:16" ht="24" x14ac:dyDescent="0.25">
      <c r="A492" s="91"/>
      <c r="B492" s="86" t="s">
        <v>25</v>
      </c>
      <c r="C492" s="86" t="s">
        <v>13</v>
      </c>
      <c r="D492" s="37" t="s">
        <v>14</v>
      </c>
      <c r="E492" s="37" t="s">
        <v>15</v>
      </c>
      <c r="F492" s="35" t="s">
        <v>16</v>
      </c>
      <c r="G492" s="15">
        <v>88</v>
      </c>
      <c r="H492" s="48">
        <v>88</v>
      </c>
      <c r="I492" s="33">
        <f t="shared" si="74"/>
        <v>100</v>
      </c>
      <c r="J492" s="33">
        <f>I492</f>
        <v>100</v>
      </c>
      <c r="K492" s="33"/>
      <c r="L492" s="77" t="s">
        <v>59</v>
      </c>
      <c r="M492" s="89">
        <f>AVERAGE(J492:J498)</f>
        <v>99.516369047619037</v>
      </c>
      <c r="N492" s="79"/>
      <c r="O492" s="88"/>
      <c r="P492" s="88"/>
    </row>
    <row r="493" spans="1:16" ht="78.75" customHeight="1" x14ac:dyDescent="0.25">
      <c r="A493" s="91"/>
      <c r="B493" s="86"/>
      <c r="C493" s="86"/>
      <c r="D493" s="37" t="s">
        <v>17</v>
      </c>
      <c r="E493" s="37" t="s">
        <v>18</v>
      </c>
      <c r="F493" s="35" t="s">
        <v>19</v>
      </c>
      <c r="G493" s="35">
        <v>67.2</v>
      </c>
      <c r="H493" s="48">
        <v>63.3</v>
      </c>
      <c r="I493" s="33">
        <f t="shared" si="74"/>
        <v>94.196428571428555</v>
      </c>
      <c r="J493" s="77">
        <f>AVERAGE(I493:I498)</f>
        <v>99.032738095238088</v>
      </c>
      <c r="K493" s="53" t="s">
        <v>192</v>
      </c>
      <c r="L493" s="79"/>
      <c r="M493" s="87"/>
      <c r="N493" s="79"/>
      <c r="O493" s="88"/>
      <c r="P493" s="88"/>
    </row>
    <row r="494" spans="1:16" ht="24" x14ac:dyDescent="0.25">
      <c r="A494" s="91"/>
      <c r="B494" s="86"/>
      <c r="C494" s="86"/>
      <c r="D494" s="37" t="s">
        <v>17</v>
      </c>
      <c r="E494" s="37" t="s">
        <v>20</v>
      </c>
      <c r="F494" s="35" t="s">
        <v>19</v>
      </c>
      <c r="G494" s="35">
        <v>0</v>
      </c>
      <c r="H494" s="48">
        <v>0</v>
      </c>
      <c r="I494" s="33">
        <f>IF(H494=0,100,IF(H494=10,90,IF(H494=25,75,IF(H494=45,55,IF(H494=70,30,IF(H494&gt;100,0,0))))))</f>
        <v>100</v>
      </c>
      <c r="J494" s="79"/>
      <c r="K494" s="33"/>
      <c r="L494" s="79"/>
      <c r="M494" s="87"/>
      <c r="N494" s="79"/>
      <c r="O494" s="88"/>
      <c r="P494" s="88"/>
    </row>
    <row r="495" spans="1:16" ht="24" x14ac:dyDescent="0.25">
      <c r="A495" s="91"/>
      <c r="B495" s="86"/>
      <c r="C495" s="86"/>
      <c r="D495" s="37" t="s">
        <v>17</v>
      </c>
      <c r="E495" s="37" t="s">
        <v>21</v>
      </c>
      <c r="F495" s="35" t="s">
        <v>19</v>
      </c>
      <c r="G495" s="35">
        <v>100</v>
      </c>
      <c r="H495" s="48">
        <v>100</v>
      </c>
      <c r="I495" s="33">
        <f t="shared" ref="I495:I501" si="75">H495/G495*100</f>
        <v>100</v>
      </c>
      <c r="J495" s="79"/>
      <c r="K495" s="33"/>
      <c r="L495" s="79"/>
      <c r="M495" s="87"/>
      <c r="N495" s="79"/>
      <c r="O495" s="88"/>
      <c r="P495" s="88"/>
    </row>
    <row r="496" spans="1:16" ht="24" x14ac:dyDescent="0.25">
      <c r="A496" s="91"/>
      <c r="B496" s="86"/>
      <c r="C496" s="86"/>
      <c r="D496" s="37" t="s">
        <v>17</v>
      </c>
      <c r="E496" s="37" t="s">
        <v>22</v>
      </c>
      <c r="F496" s="35" t="s">
        <v>19</v>
      </c>
      <c r="G496" s="35">
        <v>100</v>
      </c>
      <c r="H496" s="48">
        <v>100</v>
      </c>
      <c r="I496" s="33">
        <f t="shared" si="75"/>
        <v>100</v>
      </c>
      <c r="J496" s="79"/>
      <c r="K496" s="53"/>
      <c r="L496" s="79"/>
      <c r="M496" s="87"/>
      <c r="N496" s="79"/>
      <c r="O496" s="88"/>
      <c r="P496" s="88"/>
    </row>
    <row r="497" spans="1:16" ht="48" x14ac:dyDescent="0.25">
      <c r="A497" s="91"/>
      <c r="B497" s="86"/>
      <c r="C497" s="86"/>
      <c r="D497" s="37" t="s">
        <v>17</v>
      </c>
      <c r="E497" s="37" t="s">
        <v>23</v>
      </c>
      <c r="F497" s="35" t="s">
        <v>19</v>
      </c>
      <c r="G497" s="35">
        <v>100</v>
      </c>
      <c r="H497" s="48">
        <v>100</v>
      </c>
      <c r="I497" s="33">
        <f t="shared" si="75"/>
        <v>100</v>
      </c>
      <c r="J497" s="79"/>
      <c r="K497" s="33"/>
      <c r="L497" s="79"/>
      <c r="M497" s="87"/>
      <c r="N497" s="79"/>
      <c r="O497" s="88"/>
      <c r="P497" s="88"/>
    </row>
    <row r="498" spans="1:16" ht="204" x14ac:dyDescent="0.25">
      <c r="A498" s="91"/>
      <c r="B498" s="86"/>
      <c r="C498" s="86"/>
      <c r="D498" s="37" t="s">
        <v>17</v>
      </c>
      <c r="E498" s="37" t="s">
        <v>24</v>
      </c>
      <c r="F498" s="35" t="s">
        <v>19</v>
      </c>
      <c r="G498" s="35">
        <v>100</v>
      </c>
      <c r="H498" s="48">
        <v>100</v>
      </c>
      <c r="I498" s="33">
        <f t="shared" si="75"/>
        <v>100</v>
      </c>
      <c r="J498" s="80"/>
      <c r="K498" s="33"/>
      <c r="L498" s="80"/>
      <c r="M498" s="87"/>
      <c r="N498" s="79"/>
      <c r="O498" s="88"/>
      <c r="P498" s="88"/>
    </row>
    <row r="499" spans="1:16" ht="24" x14ac:dyDescent="0.25">
      <c r="A499" s="91"/>
      <c r="B499" s="90" t="s">
        <v>26</v>
      </c>
      <c r="C499" s="90" t="s">
        <v>13</v>
      </c>
      <c r="D499" s="37" t="s">
        <v>14</v>
      </c>
      <c r="E499" s="37" t="s">
        <v>15</v>
      </c>
      <c r="F499" s="35" t="s">
        <v>16</v>
      </c>
      <c r="G499" s="15">
        <v>4</v>
      </c>
      <c r="H499" s="48">
        <v>4</v>
      </c>
      <c r="I499" s="33">
        <f t="shared" si="75"/>
        <v>100</v>
      </c>
      <c r="J499" s="77">
        <f>AVERAGE(I499:I500)</f>
        <v>116</v>
      </c>
      <c r="K499" s="33"/>
      <c r="L499" s="77" t="s">
        <v>59</v>
      </c>
      <c r="M499" s="89">
        <f>AVERAGE(J499:J506)</f>
        <v>109.69683257918552</v>
      </c>
      <c r="N499" s="79"/>
      <c r="O499" s="88"/>
      <c r="P499" s="88"/>
    </row>
    <row r="500" spans="1:16" ht="67.5" customHeight="1" x14ac:dyDescent="0.25">
      <c r="A500" s="91"/>
      <c r="B500" s="91"/>
      <c r="C500" s="91"/>
      <c r="D500" s="37" t="s">
        <v>14</v>
      </c>
      <c r="E500" s="37" t="s">
        <v>165</v>
      </c>
      <c r="F500" s="35" t="s">
        <v>16</v>
      </c>
      <c r="G500" s="15">
        <v>25</v>
      </c>
      <c r="H500" s="48">
        <v>33</v>
      </c>
      <c r="I500" s="33">
        <f t="shared" si="75"/>
        <v>132</v>
      </c>
      <c r="J500" s="78"/>
      <c r="K500" s="53" t="s">
        <v>193</v>
      </c>
      <c r="L500" s="79"/>
      <c r="M500" s="87"/>
      <c r="N500" s="79"/>
      <c r="O500" s="88"/>
      <c r="P500" s="88"/>
    </row>
    <row r="501" spans="1:16" ht="36" x14ac:dyDescent="0.25">
      <c r="A501" s="91"/>
      <c r="B501" s="91"/>
      <c r="C501" s="91"/>
      <c r="D501" s="37" t="s">
        <v>17</v>
      </c>
      <c r="E501" s="37" t="s">
        <v>18</v>
      </c>
      <c r="F501" s="35" t="s">
        <v>19</v>
      </c>
      <c r="G501" s="33">
        <v>22.1</v>
      </c>
      <c r="H501" s="48">
        <v>26.6</v>
      </c>
      <c r="I501" s="33">
        <f t="shared" si="75"/>
        <v>120.36199095022624</v>
      </c>
      <c r="J501" s="77">
        <f>AVERAGE(I501:I506)</f>
        <v>103.39366515837105</v>
      </c>
      <c r="K501" s="53" t="s">
        <v>194</v>
      </c>
      <c r="L501" s="79"/>
      <c r="M501" s="87"/>
      <c r="N501" s="79"/>
      <c r="O501" s="88"/>
      <c r="P501" s="88"/>
    </row>
    <row r="502" spans="1:16" ht="24" x14ac:dyDescent="0.25">
      <c r="A502" s="91"/>
      <c r="B502" s="91"/>
      <c r="C502" s="91"/>
      <c r="D502" s="37" t="s">
        <v>17</v>
      </c>
      <c r="E502" s="37" t="s">
        <v>20</v>
      </c>
      <c r="F502" s="35" t="s">
        <v>19</v>
      </c>
      <c r="G502" s="35">
        <v>0</v>
      </c>
      <c r="H502" s="48">
        <v>0</v>
      </c>
      <c r="I502" s="33">
        <f>IF(H502=0,100,IF(H502=10,90,IF(H502=25,75,IF(H502=45,55,IF(H502=70,30,IF(H502&gt;100,0,0))))))</f>
        <v>100</v>
      </c>
      <c r="J502" s="79"/>
      <c r="K502" s="33"/>
      <c r="L502" s="79"/>
      <c r="M502" s="87"/>
      <c r="N502" s="79"/>
      <c r="O502" s="88"/>
      <c r="P502" s="88"/>
    </row>
    <row r="503" spans="1:16" ht="24" x14ac:dyDescent="0.25">
      <c r="A503" s="91"/>
      <c r="B503" s="91"/>
      <c r="C503" s="91"/>
      <c r="D503" s="37" t="s">
        <v>17</v>
      </c>
      <c r="E503" s="37" t="s">
        <v>21</v>
      </c>
      <c r="F503" s="35" t="s">
        <v>19</v>
      </c>
      <c r="G503" s="35">
        <v>100</v>
      </c>
      <c r="H503" s="48">
        <v>100</v>
      </c>
      <c r="I503" s="33">
        <f t="shared" ref="I503:I506" si="76">H503/G503*100</f>
        <v>100</v>
      </c>
      <c r="J503" s="79"/>
      <c r="K503" s="33"/>
      <c r="L503" s="79"/>
      <c r="M503" s="87"/>
      <c r="N503" s="79"/>
      <c r="O503" s="88"/>
      <c r="P503" s="88"/>
    </row>
    <row r="504" spans="1:16" ht="24" x14ac:dyDescent="0.25">
      <c r="A504" s="91"/>
      <c r="B504" s="91"/>
      <c r="C504" s="91"/>
      <c r="D504" s="37" t="s">
        <v>17</v>
      </c>
      <c r="E504" s="37" t="s">
        <v>22</v>
      </c>
      <c r="F504" s="35" t="s">
        <v>19</v>
      </c>
      <c r="G504" s="35">
        <v>100</v>
      </c>
      <c r="H504" s="48">
        <v>100</v>
      </c>
      <c r="I504" s="33">
        <f t="shared" si="76"/>
        <v>100</v>
      </c>
      <c r="J504" s="79"/>
      <c r="K504" s="28"/>
      <c r="L504" s="79"/>
      <c r="M504" s="87"/>
      <c r="N504" s="79"/>
      <c r="O504" s="88"/>
      <c r="P504" s="88"/>
    </row>
    <row r="505" spans="1:16" ht="48" x14ac:dyDescent="0.25">
      <c r="A505" s="91"/>
      <c r="B505" s="91"/>
      <c r="C505" s="91"/>
      <c r="D505" s="37" t="s">
        <v>17</v>
      </c>
      <c r="E505" s="37" t="s">
        <v>23</v>
      </c>
      <c r="F505" s="35" t="s">
        <v>19</v>
      </c>
      <c r="G505" s="35">
        <v>100</v>
      </c>
      <c r="H505" s="48">
        <v>100</v>
      </c>
      <c r="I505" s="33">
        <f t="shared" si="76"/>
        <v>100</v>
      </c>
      <c r="J505" s="79"/>
      <c r="K505" s="33"/>
      <c r="L505" s="79"/>
      <c r="M505" s="87"/>
      <c r="N505" s="79"/>
      <c r="O505" s="88"/>
      <c r="P505" s="88"/>
    </row>
    <row r="506" spans="1:16" ht="204" x14ac:dyDescent="0.25">
      <c r="A506" s="92"/>
      <c r="B506" s="92"/>
      <c r="C506" s="92"/>
      <c r="D506" s="37" t="s">
        <v>17</v>
      </c>
      <c r="E506" s="37" t="s">
        <v>24</v>
      </c>
      <c r="F506" s="35" t="s">
        <v>19</v>
      </c>
      <c r="G506" s="35">
        <v>100</v>
      </c>
      <c r="H506" s="48">
        <v>100</v>
      </c>
      <c r="I506" s="33">
        <f t="shared" si="76"/>
        <v>100</v>
      </c>
      <c r="J506" s="80"/>
      <c r="K506" s="33"/>
      <c r="L506" s="80"/>
      <c r="M506" s="87"/>
      <c r="N506" s="80"/>
      <c r="O506" s="88"/>
      <c r="P506" s="88"/>
    </row>
    <row r="507" spans="1:16" ht="24" customHeight="1" x14ac:dyDescent="0.25">
      <c r="A507" s="90" t="s">
        <v>39</v>
      </c>
      <c r="B507" s="86" t="s">
        <v>12</v>
      </c>
      <c r="C507" s="86" t="s">
        <v>13</v>
      </c>
      <c r="D507" s="37" t="s">
        <v>14</v>
      </c>
      <c r="E507" s="37" t="s">
        <v>15</v>
      </c>
      <c r="F507" s="35" t="s">
        <v>16</v>
      </c>
      <c r="G507" s="14">
        <v>15</v>
      </c>
      <c r="H507" s="48">
        <v>15</v>
      </c>
      <c r="I507" s="43">
        <f>H507/G507*100</f>
        <v>100</v>
      </c>
      <c r="J507" s="43">
        <f>I507</f>
        <v>100</v>
      </c>
      <c r="K507" s="42"/>
      <c r="L507" s="77" t="s">
        <v>59</v>
      </c>
      <c r="M507" s="89">
        <f>AVERAGE(J507:J513)</f>
        <v>99.611666666666679</v>
      </c>
      <c r="N507" s="121">
        <f>AVERAGE(M507:M527)</f>
        <v>99.537825312473515</v>
      </c>
      <c r="O507" s="108">
        <v>5</v>
      </c>
      <c r="P507" s="88" t="s">
        <v>63</v>
      </c>
    </row>
    <row r="508" spans="1:16" ht="39" customHeight="1" x14ac:dyDescent="0.25">
      <c r="A508" s="91"/>
      <c r="B508" s="86"/>
      <c r="C508" s="86"/>
      <c r="D508" s="37" t="s">
        <v>17</v>
      </c>
      <c r="E508" s="37" t="s">
        <v>18</v>
      </c>
      <c r="F508" s="35" t="s">
        <v>19</v>
      </c>
      <c r="G508" s="24">
        <v>3.6</v>
      </c>
      <c r="H508" s="48">
        <v>3.6</v>
      </c>
      <c r="I508" s="43">
        <f>H508/G508*100</f>
        <v>100</v>
      </c>
      <c r="J508" s="118">
        <f>AVERAGE(I508:I513)</f>
        <v>99.223333333333343</v>
      </c>
      <c r="K508" s="51"/>
      <c r="L508" s="79"/>
      <c r="M508" s="87"/>
      <c r="N508" s="122"/>
      <c r="O508" s="109"/>
      <c r="P508" s="88"/>
    </row>
    <row r="509" spans="1:16" ht="24" x14ac:dyDescent="0.25">
      <c r="A509" s="91"/>
      <c r="B509" s="86"/>
      <c r="C509" s="86"/>
      <c r="D509" s="37" t="s">
        <v>17</v>
      </c>
      <c r="E509" s="37" t="s">
        <v>20</v>
      </c>
      <c r="F509" s="35" t="s">
        <v>19</v>
      </c>
      <c r="G509" s="24">
        <v>0</v>
      </c>
      <c r="H509" s="48">
        <v>0</v>
      </c>
      <c r="I509" s="43">
        <f>IF(H509=0, 100, IF(H509=10, 90, IF(H509=25, 75, IF(H509=45, 55, IF(H509=70, 30, IF(H509&gt;100, 0, 0))))))</f>
        <v>100</v>
      </c>
      <c r="J509" s="119"/>
      <c r="K509" s="42"/>
      <c r="L509" s="79"/>
      <c r="M509" s="87"/>
      <c r="N509" s="122"/>
      <c r="O509" s="109"/>
      <c r="P509" s="88"/>
    </row>
    <row r="510" spans="1:16" ht="24" x14ac:dyDescent="0.25">
      <c r="A510" s="91"/>
      <c r="B510" s="86"/>
      <c r="C510" s="86"/>
      <c r="D510" s="37" t="s">
        <v>17</v>
      </c>
      <c r="E510" s="37" t="s">
        <v>21</v>
      </c>
      <c r="F510" s="35" t="s">
        <v>19</v>
      </c>
      <c r="G510" s="24">
        <v>100</v>
      </c>
      <c r="H510" s="48">
        <v>100</v>
      </c>
      <c r="I510" s="43">
        <f t="shared" ref="I510:I515" si="77">H510/G510*100</f>
        <v>100</v>
      </c>
      <c r="J510" s="119"/>
      <c r="K510" s="42"/>
      <c r="L510" s="79"/>
      <c r="M510" s="87"/>
      <c r="N510" s="122"/>
      <c r="O510" s="109"/>
      <c r="P510" s="88"/>
    </row>
    <row r="511" spans="1:16" ht="24" x14ac:dyDescent="0.25">
      <c r="A511" s="91"/>
      <c r="B511" s="86"/>
      <c r="C511" s="86"/>
      <c r="D511" s="37" t="s">
        <v>17</v>
      </c>
      <c r="E511" s="37" t="s">
        <v>22</v>
      </c>
      <c r="F511" s="35" t="s">
        <v>19</v>
      </c>
      <c r="G511" s="24">
        <v>100</v>
      </c>
      <c r="H511" s="48">
        <v>95.34</v>
      </c>
      <c r="I511" s="43">
        <f t="shared" si="77"/>
        <v>95.34</v>
      </c>
      <c r="J511" s="119"/>
      <c r="K511" s="28"/>
      <c r="L511" s="79"/>
      <c r="M511" s="87"/>
      <c r="N511" s="122"/>
      <c r="O511" s="109"/>
      <c r="P511" s="88"/>
    </row>
    <row r="512" spans="1:16" ht="48" x14ac:dyDescent="0.25">
      <c r="A512" s="91"/>
      <c r="B512" s="86"/>
      <c r="C512" s="86"/>
      <c r="D512" s="37" t="s">
        <v>17</v>
      </c>
      <c r="E512" s="37" t="s">
        <v>23</v>
      </c>
      <c r="F512" s="35" t="s">
        <v>19</v>
      </c>
      <c r="G512" s="24">
        <v>100</v>
      </c>
      <c r="H512" s="48">
        <v>100</v>
      </c>
      <c r="I512" s="43">
        <f t="shared" si="77"/>
        <v>100</v>
      </c>
      <c r="J512" s="119"/>
      <c r="K512" s="42"/>
      <c r="L512" s="79"/>
      <c r="M512" s="87"/>
      <c r="N512" s="122"/>
      <c r="O512" s="109"/>
      <c r="P512" s="88"/>
    </row>
    <row r="513" spans="1:16" ht="204" x14ac:dyDescent="0.25">
      <c r="A513" s="91"/>
      <c r="B513" s="86"/>
      <c r="C513" s="86"/>
      <c r="D513" s="37" t="s">
        <v>17</v>
      </c>
      <c r="E513" s="37" t="s">
        <v>24</v>
      </c>
      <c r="F513" s="35" t="s">
        <v>19</v>
      </c>
      <c r="G513" s="24">
        <v>100</v>
      </c>
      <c r="H513" s="48">
        <v>100</v>
      </c>
      <c r="I513" s="43">
        <f t="shared" si="77"/>
        <v>100</v>
      </c>
      <c r="J513" s="120"/>
      <c r="K513" s="42"/>
      <c r="L513" s="80"/>
      <c r="M513" s="87"/>
      <c r="N513" s="122"/>
      <c r="O513" s="109"/>
      <c r="P513" s="88"/>
    </row>
    <row r="514" spans="1:16" ht="24" customHeight="1" x14ac:dyDescent="0.25">
      <c r="A514" s="91"/>
      <c r="B514" s="86" t="s">
        <v>25</v>
      </c>
      <c r="C514" s="86" t="s">
        <v>13</v>
      </c>
      <c r="D514" s="37" t="s">
        <v>14</v>
      </c>
      <c r="E514" s="37" t="s">
        <v>15</v>
      </c>
      <c r="F514" s="35" t="s">
        <v>16</v>
      </c>
      <c r="G514" s="14">
        <v>50</v>
      </c>
      <c r="H514" s="48">
        <v>50</v>
      </c>
      <c r="I514" s="43">
        <f t="shared" si="77"/>
        <v>100</v>
      </c>
      <c r="J514" s="43">
        <f>I514</f>
        <v>100</v>
      </c>
      <c r="K514" s="42"/>
      <c r="L514" s="77" t="s">
        <v>59</v>
      </c>
      <c r="M514" s="89">
        <f>AVERAGE(J514:J520)</f>
        <v>99.68169467787115</v>
      </c>
      <c r="N514" s="122"/>
      <c r="O514" s="109"/>
      <c r="P514" s="88"/>
    </row>
    <row r="515" spans="1:16" ht="36" x14ac:dyDescent="0.25">
      <c r="A515" s="91"/>
      <c r="B515" s="86"/>
      <c r="C515" s="86"/>
      <c r="D515" s="37" t="s">
        <v>17</v>
      </c>
      <c r="E515" s="37" t="s">
        <v>18</v>
      </c>
      <c r="F515" s="35" t="s">
        <v>19</v>
      </c>
      <c r="G515" s="24">
        <v>11.9</v>
      </c>
      <c r="H515" s="48">
        <v>12</v>
      </c>
      <c r="I515" s="43">
        <f t="shared" si="77"/>
        <v>100.84033613445378</v>
      </c>
      <c r="J515" s="118">
        <f>AVERAGE(I515:I520)</f>
        <v>99.363389355742299</v>
      </c>
      <c r="K515" s="51"/>
      <c r="L515" s="79"/>
      <c r="M515" s="87"/>
      <c r="N515" s="122"/>
      <c r="O515" s="109"/>
      <c r="P515" s="88"/>
    </row>
    <row r="516" spans="1:16" ht="24" x14ac:dyDescent="0.25">
      <c r="A516" s="91"/>
      <c r="B516" s="86"/>
      <c r="C516" s="86"/>
      <c r="D516" s="37" t="s">
        <v>17</v>
      </c>
      <c r="E516" s="37" t="s">
        <v>20</v>
      </c>
      <c r="F516" s="35" t="s">
        <v>19</v>
      </c>
      <c r="G516" s="24">
        <v>0</v>
      </c>
      <c r="H516" s="48">
        <v>0</v>
      </c>
      <c r="I516" s="43">
        <f>IF(H516=0, 100, IF(H516=10, 90, IF(H516=25, 75, IF(H516=45, 55, IF(H516=70, 30, IF(H516&gt;100, 0, 0))))))</f>
        <v>100</v>
      </c>
      <c r="J516" s="119"/>
      <c r="K516" s="42"/>
      <c r="L516" s="79"/>
      <c r="M516" s="87"/>
      <c r="N516" s="122"/>
      <c r="O516" s="109"/>
      <c r="P516" s="88"/>
    </row>
    <row r="517" spans="1:16" ht="24" x14ac:dyDescent="0.25">
      <c r="A517" s="91"/>
      <c r="B517" s="86"/>
      <c r="C517" s="86"/>
      <c r="D517" s="37" t="s">
        <v>17</v>
      </c>
      <c r="E517" s="37" t="s">
        <v>21</v>
      </c>
      <c r="F517" s="35" t="s">
        <v>19</v>
      </c>
      <c r="G517" s="24">
        <v>100</v>
      </c>
      <c r="H517" s="48">
        <v>100</v>
      </c>
      <c r="I517" s="43">
        <f t="shared" ref="I517:I522" si="78">H517/G517*100</f>
        <v>100</v>
      </c>
      <c r="J517" s="119"/>
      <c r="K517" s="42"/>
      <c r="L517" s="79"/>
      <c r="M517" s="87"/>
      <c r="N517" s="122"/>
      <c r="O517" s="109"/>
      <c r="P517" s="88"/>
    </row>
    <row r="518" spans="1:16" ht="24" x14ac:dyDescent="0.25">
      <c r="A518" s="91"/>
      <c r="B518" s="86"/>
      <c r="C518" s="86"/>
      <c r="D518" s="37" t="s">
        <v>17</v>
      </c>
      <c r="E518" s="37" t="s">
        <v>22</v>
      </c>
      <c r="F518" s="35" t="s">
        <v>19</v>
      </c>
      <c r="G518" s="24">
        <v>100</v>
      </c>
      <c r="H518" s="48">
        <v>95.34</v>
      </c>
      <c r="I518" s="43">
        <f t="shared" si="78"/>
        <v>95.34</v>
      </c>
      <c r="J518" s="119"/>
      <c r="K518" s="28"/>
      <c r="L518" s="79"/>
      <c r="M518" s="87"/>
      <c r="N518" s="122"/>
      <c r="O518" s="109"/>
      <c r="P518" s="88"/>
    </row>
    <row r="519" spans="1:16" ht="48" x14ac:dyDescent="0.25">
      <c r="A519" s="91"/>
      <c r="B519" s="86"/>
      <c r="C519" s="86"/>
      <c r="D519" s="37" t="s">
        <v>17</v>
      </c>
      <c r="E519" s="37" t="s">
        <v>23</v>
      </c>
      <c r="F519" s="35" t="s">
        <v>19</v>
      </c>
      <c r="G519" s="24">
        <v>100</v>
      </c>
      <c r="H519" s="48">
        <v>100</v>
      </c>
      <c r="I519" s="43">
        <f t="shared" si="78"/>
        <v>100</v>
      </c>
      <c r="J519" s="119"/>
      <c r="K519" s="42"/>
      <c r="L519" s="79"/>
      <c r="M519" s="87"/>
      <c r="N519" s="122"/>
      <c r="O519" s="109"/>
      <c r="P519" s="88"/>
    </row>
    <row r="520" spans="1:16" ht="204" x14ac:dyDescent="0.25">
      <c r="A520" s="91"/>
      <c r="B520" s="86"/>
      <c r="C520" s="86"/>
      <c r="D520" s="37" t="s">
        <v>17</v>
      </c>
      <c r="E520" s="37" t="s">
        <v>24</v>
      </c>
      <c r="F520" s="35" t="s">
        <v>19</v>
      </c>
      <c r="G520" s="24">
        <v>100</v>
      </c>
      <c r="H520" s="48">
        <v>100</v>
      </c>
      <c r="I520" s="43">
        <f t="shared" si="78"/>
        <v>100</v>
      </c>
      <c r="J520" s="120"/>
      <c r="K520" s="42"/>
      <c r="L520" s="80"/>
      <c r="M520" s="87"/>
      <c r="N520" s="122"/>
      <c r="O520" s="109"/>
      <c r="P520" s="88"/>
    </row>
    <row r="521" spans="1:16" ht="24" customHeight="1" x14ac:dyDescent="0.25">
      <c r="A521" s="91"/>
      <c r="B521" s="90" t="s">
        <v>26</v>
      </c>
      <c r="C521" s="90" t="s">
        <v>13</v>
      </c>
      <c r="D521" s="37" t="s">
        <v>14</v>
      </c>
      <c r="E521" s="37" t="s">
        <v>15</v>
      </c>
      <c r="F521" s="35" t="s">
        <v>16</v>
      </c>
      <c r="G521" s="14">
        <v>355</v>
      </c>
      <c r="H521" s="48">
        <v>353</v>
      </c>
      <c r="I521" s="43">
        <f t="shared" si="78"/>
        <v>99.436619718309856</v>
      </c>
      <c r="J521" s="43">
        <f>I521</f>
        <v>99.436619718309856</v>
      </c>
      <c r="K521" s="17"/>
      <c r="L521" s="77" t="s">
        <v>59</v>
      </c>
      <c r="M521" s="89">
        <f>AVERAGE(J521:J527)</f>
        <v>99.320114592882732</v>
      </c>
      <c r="N521" s="122"/>
      <c r="O521" s="109"/>
      <c r="P521" s="88"/>
    </row>
    <row r="522" spans="1:16" ht="36" x14ac:dyDescent="0.25">
      <c r="A522" s="91"/>
      <c r="B522" s="91"/>
      <c r="C522" s="91"/>
      <c r="D522" s="37" t="s">
        <v>17</v>
      </c>
      <c r="E522" s="37" t="s">
        <v>18</v>
      </c>
      <c r="F522" s="35" t="s">
        <v>19</v>
      </c>
      <c r="G522" s="24">
        <v>84.5</v>
      </c>
      <c r="H522" s="48">
        <v>84.4</v>
      </c>
      <c r="I522" s="43">
        <f t="shared" si="78"/>
        <v>99.881656804733737</v>
      </c>
      <c r="J522" s="118">
        <f>AVERAGE(I522:I527)</f>
        <v>99.203609467455621</v>
      </c>
      <c r="K522" s="42"/>
      <c r="L522" s="79"/>
      <c r="M522" s="87"/>
      <c r="N522" s="122"/>
      <c r="O522" s="109"/>
      <c r="P522" s="88"/>
    </row>
    <row r="523" spans="1:16" ht="24" x14ac:dyDescent="0.25">
      <c r="A523" s="91"/>
      <c r="B523" s="91"/>
      <c r="C523" s="91"/>
      <c r="D523" s="37" t="s">
        <v>17</v>
      </c>
      <c r="E523" s="37" t="s">
        <v>20</v>
      </c>
      <c r="F523" s="35" t="s">
        <v>19</v>
      </c>
      <c r="G523" s="24">
        <v>0</v>
      </c>
      <c r="H523" s="48">
        <v>0</v>
      </c>
      <c r="I523" s="43">
        <f>IF(H523=0, 100, IF(H523=10, 90, IF(H523=25, 75, IF(H523=45, 55, IF(H523=70, 30, IF(H523&gt;100, 0, 0))))))</f>
        <v>100</v>
      </c>
      <c r="J523" s="119"/>
      <c r="K523" s="42"/>
      <c r="L523" s="79"/>
      <c r="M523" s="87"/>
      <c r="N523" s="122"/>
      <c r="O523" s="109"/>
      <c r="P523" s="88"/>
    </row>
    <row r="524" spans="1:16" ht="24" x14ac:dyDescent="0.25">
      <c r="A524" s="91"/>
      <c r="B524" s="91"/>
      <c r="C524" s="91"/>
      <c r="D524" s="37" t="s">
        <v>17</v>
      </c>
      <c r="E524" s="37" t="s">
        <v>21</v>
      </c>
      <c r="F524" s="35" t="s">
        <v>19</v>
      </c>
      <c r="G524" s="24">
        <v>100</v>
      </c>
      <c r="H524" s="48">
        <v>100</v>
      </c>
      <c r="I524" s="43">
        <f>H524/G524*100</f>
        <v>100</v>
      </c>
      <c r="J524" s="119"/>
      <c r="K524" s="42"/>
      <c r="L524" s="79"/>
      <c r="M524" s="87"/>
      <c r="N524" s="122"/>
      <c r="O524" s="109"/>
      <c r="P524" s="88"/>
    </row>
    <row r="525" spans="1:16" ht="24" x14ac:dyDescent="0.25">
      <c r="A525" s="91"/>
      <c r="B525" s="91"/>
      <c r="C525" s="91"/>
      <c r="D525" s="37" t="s">
        <v>17</v>
      </c>
      <c r="E525" s="37" t="s">
        <v>22</v>
      </c>
      <c r="F525" s="35" t="s">
        <v>19</v>
      </c>
      <c r="G525" s="24">
        <v>100</v>
      </c>
      <c r="H525" s="48">
        <v>95.34</v>
      </c>
      <c r="I525" s="43">
        <f>H525/G525*100</f>
        <v>95.34</v>
      </c>
      <c r="J525" s="119"/>
      <c r="K525" s="28"/>
      <c r="L525" s="79"/>
      <c r="M525" s="87"/>
      <c r="N525" s="122"/>
      <c r="O525" s="109"/>
      <c r="P525" s="88"/>
    </row>
    <row r="526" spans="1:16" ht="48" x14ac:dyDescent="0.25">
      <c r="A526" s="91"/>
      <c r="B526" s="91"/>
      <c r="C526" s="91"/>
      <c r="D526" s="37" t="s">
        <v>17</v>
      </c>
      <c r="E526" s="37" t="s">
        <v>23</v>
      </c>
      <c r="F526" s="35" t="s">
        <v>19</v>
      </c>
      <c r="G526" s="24">
        <v>100</v>
      </c>
      <c r="H526" s="48">
        <v>100</v>
      </c>
      <c r="I526" s="43">
        <f>H526/G526*100</f>
        <v>100</v>
      </c>
      <c r="J526" s="119"/>
      <c r="K526" s="42"/>
      <c r="L526" s="79"/>
      <c r="M526" s="87"/>
      <c r="N526" s="122"/>
      <c r="O526" s="109"/>
      <c r="P526" s="88"/>
    </row>
    <row r="527" spans="1:16" ht="204" x14ac:dyDescent="0.25">
      <c r="A527" s="92"/>
      <c r="B527" s="92"/>
      <c r="C527" s="92"/>
      <c r="D527" s="37" t="s">
        <v>17</v>
      </c>
      <c r="E527" s="37" t="s">
        <v>24</v>
      </c>
      <c r="F527" s="35" t="s">
        <v>19</v>
      </c>
      <c r="G527" s="24">
        <v>100</v>
      </c>
      <c r="H527" s="48">
        <v>100</v>
      </c>
      <c r="I527" s="43">
        <f>H527/G527*100</f>
        <v>100</v>
      </c>
      <c r="J527" s="120"/>
      <c r="K527" s="42"/>
      <c r="L527" s="80"/>
      <c r="M527" s="87"/>
      <c r="N527" s="123"/>
      <c r="O527" s="110"/>
      <c r="P527" s="88"/>
    </row>
    <row r="528" spans="1:16" ht="38.25" customHeight="1" x14ac:dyDescent="0.25">
      <c r="A528" s="90" t="s">
        <v>60</v>
      </c>
      <c r="B528" s="86" t="s">
        <v>12</v>
      </c>
      <c r="C528" s="86" t="s">
        <v>13</v>
      </c>
      <c r="D528" s="37" t="s">
        <v>14</v>
      </c>
      <c r="E528" s="37" t="s">
        <v>15</v>
      </c>
      <c r="F528" s="35" t="s">
        <v>16</v>
      </c>
      <c r="G528" s="14">
        <v>7</v>
      </c>
      <c r="H528" s="48">
        <v>8</v>
      </c>
      <c r="I528" s="33">
        <f t="shared" ref="I528:I529" si="79">H528/G528*100</f>
        <v>114.28571428571428</v>
      </c>
      <c r="J528" s="33">
        <f>I528</f>
        <v>114.28571428571428</v>
      </c>
      <c r="K528" s="53" t="s">
        <v>240</v>
      </c>
      <c r="L528" s="77" t="s">
        <v>59</v>
      </c>
      <c r="M528" s="89">
        <f>AVERAGE(J528:J534)</f>
        <v>106.67619047619047</v>
      </c>
      <c r="N528" s="77">
        <f>AVERAGE(M528:M549)</f>
        <v>102.38405747538695</v>
      </c>
      <c r="O528" s="88">
        <v>5</v>
      </c>
      <c r="P528" s="88" t="s">
        <v>63</v>
      </c>
    </row>
    <row r="529" spans="1:17" ht="39" customHeight="1" x14ac:dyDescent="0.25">
      <c r="A529" s="91"/>
      <c r="B529" s="86"/>
      <c r="C529" s="86"/>
      <c r="D529" s="37" t="s">
        <v>17</v>
      </c>
      <c r="E529" s="37" t="s">
        <v>18</v>
      </c>
      <c r="F529" s="35" t="s">
        <v>19</v>
      </c>
      <c r="G529" s="28">
        <v>2.5</v>
      </c>
      <c r="H529" s="48">
        <v>2.9</v>
      </c>
      <c r="I529" s="33">
        <f t="shared" si="79"/>
        <v>115.99999999999999</v>
      </c>
      <c r="J529" s="77">
        <f>AVERAGE(I529:I534)</f>
        <v>99.066666666666663</v>
      </c>
      <c r="K529" s="28" t="s">
        <v>195</v>
      </c>
      <c r="L529" s="79"/>
      <c r="M529" s="87"/>
      <c r="N529" s="79"/>
      <c r="O529" s="88"/>
      <c r="P529" s="88"/>
    </row>
    <row r="530" spans="1:17" ht="102.75" customHeight="1" x14ac:dyDescent="0.25">
      <c r="A530" s="91"/>
      <c r="B530" s="86"/>
      <c r="C530" s="86"/>
      <c r="D530" s="37" t="s">
        <v>17</v>
      </c>
      <c r="E530" s="37" t="s">
        <v>20</v>
      </c>
      <c r="F530" s="35" t="s">
        <v>19</v>
      </c>
      <c r="G530" s="24">
        <v>0</v>
      </c>
      <c r="H530" s="48">
        <v>10</v>
      </c>
      <c r="I530" s="33">
        <f>IF(H530=0,100,IF(H530=10,90,IF(H530=25,75,IF(H530=45,55,IF(H530=70,30,IF(H530&gt;100,0,0))))))</f>
        <v>90</v>
      </c>
      <c r="J530" s="79"/>
      <c r="K530" s="33" t="s">
        <v>282</v>
      </c>
      <c r="L530" s="79"/>
      <c r="M530" s="87"/>
      <c r="N530" s="79"/>
      <c r="O530" s="88"/>
      <c r="P530" s="88"/>
    </row>
    <row r="531" spans="1:17" ht="24" x14ac:dyDescent="0.25">
      <c r="A531" s="91"/>
      <c r="B531" s="86"/>
      <c r="C531" s="86"/>
      <c r="D531" s="37" t="s">
        <v>17</v>
      </c>
      <c r="E531" s="37" t="s">
        <v>21</v>
      </c>
      <c r="F531" s="35" t="s">
        <v>19</v>
      </c>
      <c r="G531" s="24">
        <v>100</v>
      </c>
      <c r="H531" s="48">
        <v>100</v>
      </c>
      <c r="I531" s="33">
        <f t="shared" ref="I531:I536" si="80">H531/G531*100</f>
        <v>100</v>
      </c>
      <c r="J531" s="79"/>
      <c r="K531" s="33"/>
      <c r="L531" s="79"/>
      <c r="M531" s="87"/>
      <c r="N531" s="79"/>
      <c r="O531" s="88"/>
      <c r="P531" s="88"/>
    </row>
    <row r="532" spans="1:17" ht="72" x14ac:dyDescent="0.25">
      <c r="A532" s="91"/>
      <c r="B532" s="86"/>
      <c r="C532" s="86"/>
      <c r="D532" s="37" t="s">
        <v>17</v>
      </c>
      <c r="E532" s="37" t="s">
        <v>22</v>
      </c>
      <c r="F532" s="35" t="s">
        <v>19</v>
      </c>
      <c r="G532" s="24">
        <v>100</v>
      </c>
      <c r="H532" s="48">
        <v>88.4</v>
      </c>
      <c r="I532" s="33">
        <f t="shared" si="80"/>
        <v>88.4</v>
      </c>
      <c r="J532" s="79"/>
      <c r="K532" s="33" t="s">
        <v>241</v>
      </c>
      <c r="L532" s="79"/>
      <c r="M532" s="87"/>
      <c r="N532" s="79"/>
      <c r="O532" s="88"/>
      <c r="P532" s="88"/>
    </row>
    <row r="533" spans="1:17" ht="48" x14ac:dyDescent="0.25">
      <c r="A533" s="91"/>
      <c r="B533" s="86"/>
      <c r="C533" s="86"/>
      <c r="D533" s="37" t="s">
        <v>17</v>
      </c>
      <c r="E533" s="37" t="s">
        <v>23</v>
      </c>
      <c r="F533" s="35" t="s">
        <v>19</v>
      </c>
      <c r="G533" s="24">
        <v>100</v>
      </c>
      <c r="H533" s="48">
        <v>100</v>
      </c>
      <c r="I533" s="33">
        <f t="shared" si="80"/>
        <v>100</v>
      </c>
      <c r="J533" s="79"/>
      <c r="K533" s="33"/>
      <c r="L533" s="79"/>
      <c r="M533" s="87"/>
      <c r="N533" s="79"/>
      <c r="O533" s="88"/>
      <c r="P533" s="88"/>
    </row>
    <row r="534" spans="1:17" ht="204" x14ac:dyDescent="0.25">
      <c r="A534" s="91"/>
      <c r="B534" s="86"/>
      <c r="C534" s="86"/>
      <c r="D534" s="37" t="s">
        <v>17</v>
      </c>
      <c r="E534" s="37" t="s">
        <v>24</v>
      </c>
      <c r="F534" s="35" t="s">
        <v>19</v>
      </c>
      <c r="G534" s="24">
        <v>100</v>
      </c>
      <c r="H534" s="48">
        <v>100</v>
      </c>
      <c r="I534" s="33">
        <f t="shared" si="80"/>
        <v>100</v>
      </c>
      <c r="J534" s="80"/>
      <c r="K534" s="33"/>
      <c r="L534" s="80"/>
      <c r="M534" s="87"/>
      <c r="N534" s="79"/>
      <c r="O534" s="88"/>
      <c r="P534" s="88"/>
    </row>
    <row r="535" spans="1:17" ht="24" x14ac:dyDescent="0.25">
      <c r="A535" s="91"/>
      <c r="B535" s="86" t="s">
        <v>25</v>
      </c>
      <c r="C535" s="86" t="s">
        <v>13</v>
      </c>
      <c r="D535" s="37" t="s">
        <v>14</v>
      </c>
      <c r="E535" s="37" t="s">
        <v>15</v>
      </c>
      <c r="F535" s="35" t="s">
        <v>16</v>
      </c>
      <c r="G535" s="14">
        <v>77</v>
      </c>
      <c r="H535" s="48">
        <v>76</v>
      </c>
      <c r="I535" s="33">
        <f t="shared" si="80"/>
        <v>98.701298701298697</v>
      </c>
      <c r="J535" s="33">
        <f>I535</f>
        <v>98.701298701298697</v>
      </c>
      <c r="K535" s="28"/>
      <c r="L535" s="77" t="s">
        <v>59</v>
      </c>
      <c r="M535" s="89">
        <f>AVERAGE(J535:J541)</f>
        <v>99.231601731601728</v>
      </c>
      <c r="N535" s="79"/>
      <c r="O535" s="88"/>
      <c r="P535" s="88"/>
    </row>
    <row r="536" spans="1:17" ht="36" x14ac:dyDescent="0.25">
      <c r="A536" s="91"/>
      <c r="B536" s="86"/>
      <c r="C536" s="86"/>
      <c r="D536" s="37" t="s">
        <v>17</v>
      </c>
      <c r="E536" s="37" t="s">
        <v>18</v>
      </c>
      <c r="F536" s="35" t="s">
        <v>19</v>
      </c>
      <c r="G536" s="24">
        <v>28</v>
      </c>
      <c r="H536" s="48">
        <v>27.6</v>
      </c>
      <c r="I536" s="33">
        <f t="shared" si="80"/>
        <v>98.571428571428584</v>
      </c>
      <c r="J536" s="77">
        <f>AVERAGE(I536:I541)</f>
        <v>99.761904761904759</v>
      </c>
      <c r="K536" s="28"/>
      <c r="L536" s="79"/>
      <c r="M536" s="87"/>
      <c r="N536" s="79"/>
      <c r="O536" s="88"/>
      <c r="P536" s="88"/>
      <c r="Q536" s="3"/>
    </row>
    <row r="537" spans="1:17" ht="24" x14ac:dyDescent="0.25">
      <c r="A537" s="91"/>
      <c r="B537" s="86"/>
      <c r="C537" s="86"/>
      <c r="D537" s="37" t="s">
        <v>17</v>
      </c>
      <c r="E537" s="37" t="s">
        <v>20</v>
      </c>
      <c r="F537" s="35" t="s">
        <v>19</v>
      </c>
      <c r="G537" s="24">
        <v>0</v>
      </c>
      <c r="H537" s="48">
        <v>0</v>
      </c>
      <c r="I537" s="33">
        <f>IF(H537=0,100,IF(H537=10,90,IF(H537=25,75,IF(H537=45,55,IF(H537=70,30,IF(H537&gt;100,0,0))))))</f>
        <v>100</v>
      </c>
      <c r="J537" s="79"/>
      <c r="K537" s="33"/>
      <c r="L537" s="79"/>
      <c r="M537" s="87"/>
      <c r="N537" s="79"/>
      <c r="O537" s="88"/>
      <c r="P537" s="88"/>
    </row>
    <row r="538" spans="1:17" ht="24" x14ac:dyDescent="0.25">
      <c r="A538" s="91"/>
      <c r="B538" s="86"/>
      <c r="C538" s="86"/>
      <c r="D538" s="37" t="s">
        <v>17</v>
      </c>
      <c r="E538" s="37" t="s">
        <v>21</v>
      </c>
      <c r="F538" s="35" t="s">
        <v>19</v>
      </c>
      <c r="G538" s="24">
        <v>100</v>
      </c>
      <c r="H538" s="48">
        <v>100</v>
      </c>
      <c r="I538" s="33">
        <f t="shared" ref="I538:I544" si="81">H538/G538*100</f>
        <v>100</v>
      </c>
      <c r="J538" s="79"/>
      <c r="K538" s="33"/>
      <c r="L538" s="79"/>
      <c r="M538" s="87"/>
      <c r="N538" s="79"/>
      <c r="O538" s="88"/>
      <c r="P538" s="88"/>
    </row>
    <row r="539" spans="1:17" ht="24" x14ac:dyDescent="0.25">
      <c r="A539" s="91"/>
      <c r="B539" s="86"/>
      <c r="C539" s="86"/>
      <c r="D539" s="37" t="s">
        <v>17</v>
      </c>
      <c r="E539" s="37" t="s">
        <v>22</v>
      </c>
      <c r="F539" s="35" t="s">
        <v>19</v>
      </c>
      <c r="G539" s="24">
        <v>100</v>
      </c>
      <c r="H539" s="48">
        <v>100</v>
      </c>
      <c r="I539" s="33">
        <f t="shared" si="81"/>
        <v>100</v>
      </c>
      <c r="J539" s="79"/>
      <c r="K539" s="53"/>
      <c r="L539" s="79"/>
      <c r="M539" s="87"/>
      <c r="N539" s="79"/>
      <c r="O539" s="88"/>
      <c r="P539" s="88"/>
    </row>
    <row r="540" spans="1:17" ht="48" x14ac:dyDescent="0.25">
      <c r="A540" s="91"/>
      <c r="B540" s="86"/>
      <c r="C540" s="86"/>
      <c r="D540" s="37" t="s">
        <v>17</v>
      </c>
      <c r="E540" s="37" t="s">
        <v>23</v>
      </c>
      <c r="F540" s="35" t="s">
        <v>19</v>
      </c>
      <c r="G540" s="24">
        <v>100</v>
      </c>
      <c r="H540" s="48">
        <v>100</v>
      </c>
      <c r="I540" s="33">
        <f t="shared" si="81"/>
        <v>100</v>
      </c>
      <c r="J540" s="79"/>
      <c r="K540" s="33"/>
      <c r="L540" s="79"/>
      <c r="M540" s="87"/>
      <c r="N540" s="79"/>
      <c r="O540" s="88"/>
      <c r="P540" s="88"/>
    </row>
    <row r="541" spans="1:17" ht="204" x14ac:dyDescent="0.25">
      <c r="A541" s="91"/>
      <c r="B541" s="86"/>
      <c r="C541" s="86"/>
      <c r="D541" s="37" t="s">
        <v>17</v>
      </c>
      <c r="E541" s="37" t="s">
        <v>24</v>
      </c>
      <c r="F541" s="35" t="s">
        <v>19</v>
      </c>
      <c r="G541" s="24">
        <v>100</v>
      </c>
      <c r="H541" s="48">
        <v>100</v>
      </c>
      <c r="I541" s="33">
        <f t="shared" si="81"/>
        <v>100</v>
      </c>
      <c r="J541" s="80"/>
      <c r="K541" s="33"/>
      <c r="L541" s="80"/>
      <c r="M541" s="87"/>
      <c r="N541" s="79"/>
      <c r="O541" s="88"/>
      <c r="P541" s="88"/>
    </row>
    <row r="542" spans="1:17" ht="24" x14ac:dyDescent="0.25">
      <c r="A542" s="91"/>
      <c r="B542" s="90" t="s">
        <v>26</v>
      </c>
      <c r="C542" s="90" t="s">
        <v>13</v>
      </c>
      <c r="D542" s="37" t="s">
        <v>14</v>
      </c>
      <c r="E542" s="37" t="s">
        <v>15</v>
      </c>
      <c r="F542" s="35" t="s">
        <v>16</v>
      </c>
      <c r="G542" s="14">
        <v>173</v>
      </c>
      <c r="H542" s="48">
        <v>172</v>
      </c>
      <c r="I542" s="33">
        <f t="shared" si="81"/>
        <v>99.421965317919074</v>
      </c>
      <c r="J542" s="77">
        <f>AVERAGE(I542:I543)</f>
        <v>102.48876043673732</v>
      </c>
      <c r="K542" s="33"/>
      <c r="L542" s="77" t="s">
        <v>59</v>
      </c>
      <c r="M542" s="89">
        <f>AVERAGE(J542:J549)</f>
        <v>101.24438021836866</v>
      </c>
      <c r="N542" s="79"/>
      <c r="O542" s="88"/>
      <c r="P542" s="88"/>
    </row>
    <row r="543" spans="1:17" ht="36" customHeight="1" x14ac:dyDescent="0.25">
      <c r="A543" s="91"/>
      <c r="B543" s="91"/>
      <c r="C543" s="91"/>
      <c r="D543" s="37" t="s">
        <v>14</v>
      </c>
      <c r="E543" s="37" t="s">
        <v>165</v>
      </c>
      <c r="F543" s="35" t="s">
        <v>16</v>
      </c>
      <c r="G543" s="14">
        <v>18</v>
      </c>
      <c r="H543" s="48">
        <v>19</v>
      </c>
      <c r="I543" s="33">
        <f t="shared" si="81"/>
        <v>105.55555555555556</v>
      </c>
      <c r="J543" s="78"/>
      <c r="K543" s="33" t="s">
        <v>283</v>
      </c>
      <c r="L543" s="79"/>
      <c r="M543" s="89"/>
      <c r="N543" s="79"/>
      <c r="O543" s="88"/>
      <c r="P543" s="88"/>
    </row>
    <row r="544" spans="1:17" ht="36" x14ac:dyDescent="0.25">
      <c r="A544" s="91"/>
      <c r="B544" s="91"/>
      <c r="C544" s="91"/>
      <c r="D544" s="37" t="s">
        <v>17</v>
      </c>
      <c r="E544" s="37" t="s">
        <v>18</v>
      </c>
      <c r="F544" s="35" t="s">
        <v>19</v>
      </c>
      <c r="G544" s="24">
        <v>69.5</v>
      </c>
      <c r="H544" s="48">
        <v>69.5</v>
      </c>
      <c r="I544" s="33">
        <f t="shared" si="81"/>
        <v>100</v>
      </c>
      <c r="J544" s="77">
        <f>AVERAGE(I544:I549)</f>
        <v>100</v>
      </c>
      <c r="K544" s="33"/>
      <c r="L544" s="79"/>
      <c r="M544" s="87"/>
      <c r="N544" s="79"/>
      <c r="O544" s="88"/>
      <c r="P544" s="88"/>
    </row>
    <row r="545" spans="1:16" ht="24" x14ac:dyDescent="0.25">
      <c r="A545" s="91"/>
      <c r="B545" s="91"/>
      <c r="C545" s="91"/>
      <c r="D545" s="37" t="s">
        <v>17</v>
      </c>
      <c r="E545" s="37" t="s">
        <v>20</v>
      </c>
      <c r="F545" s="35" t="s">
        <v>19</v>
      </c>
      <c r="G545" s="24">
        <v>0</v>
      </c>
      <c r="H545" s="48">
        <v>0</v>
      </c>
      <c r="I545" s="33">
        <f>IF(H545=0,100,IF(H545=10,90,IF(H545=25,75,IF(H545=45,55,IF(H545=70,30,IF(H545&gt;100,0,0))))))</f>
        <v>100</v>
      </c>
      <c r="J545" s="79"/>
      <c r="K545" s="33"/>
      <c r="L545" s="79"/>
      <c r="M545" s="87"/>
      <c r="N545" s="79"/>
      <c r="O545" s="88"/>
      <c r="P545" s="88"/>
    </row>
    <row r="546" spans="1:16" ht="24" x14ac:dyDescent="0.25">
      <c r="A546" s="91"/>
      <c r="B546" s="91"/>
      <c r="C546" s="91"/>
      <c r="D546" s="37" t="s">
        <v>17</v>
      </c>
      <c r="E546" s="37" t="s">
        <v>21</v>
      </c>
      <c r="F546" s="35" t="s">
        <v>19</v>
      </c>
      <c r="G546" s="24">
        <v>100</v>
      </c>
      <c r="H546" s="48">
        <v>100</v>
      </c>
      <c r="I546" s="33">
        <f t="shared" ref="I546:I551" si="82">H546/G546*100</f>
        <v>100</v>
      </c>
      <c r="J546" s="79"/>
      <c r="K546" s="33"/>
      <c r="L546" s="79"/>
      <c r="M546" s="87"/>
      <c r="N546" s="79"/>
      <c r="O546" s="88"/>
      <c r="P546" s="88"/>
    </row>
    <row r="547" spans="1:16" ht="24" x14ac:dyDescent="0.25">
      <c r="A547" s="91"/>
      <c r="B547" s="91"/>
      <c r="C547" s="91"/>
      <c r="D547" s="37" t="s">
        <v>17</v>
      </c>
      <c r="E547" s="37" t="s">
        <v>22</v>
      </c>
      <c r="F547" s="35" t="s">
        <v>19</v>
      </c>
      <c r="G547" s="24">
        <v>100</v>
      </c>
      <c r="H547" s="48">
        <v>100</v>
      </c>
      <c r="I547" s="33">
        <f t="shared" si="82"/>
        <v>100</v>
      </c>
      <c r="J547" s="79"/>
      <c r="K547" s="33"/>
      <c r="L547" s="79"/>
      <c r="M547" s="87"/>
      <c r="N547" s="79"/>
      <c r="O547" s="88"/>
      <c r="P547" s="88"/>
    </row>
    <row r="548" spans="1:16" ht="48" x14ac:dyDescent="0.25">
      <c r="A548" s="91"/>
      <c r="B548" s="91"/>
      <c r="C548" s="91"/>
      <c r="D548" s="37" t="s">
        <v>17</v>
      </c>
      <c r="E548" s="37" t="s">
        <v>23</v>
      </c>
      <c r="F548" s="35" t="s">
        <v>19</v>
      </c>
      <c r="G548" s="24">
        <v>100</v>
      </c>
      <c r="H548" s="48">
        <v>100</v>
      </c>
      <c r="I548" s="33">
        <f t="shared" si="82"/>
        <v>100</v>
      </c>
      <c r="J548" s="79"/>
      <c r="K548" s="33"/>
      <c r="L548" s="79"/>
      <c r="M548" s="87"/>
      <c r="N548" s="79"/>
      <c r="O548" s="88"/>
      <c r="P548" s="88"/>
    </row>
    <row r="549" spans="1:16" ht="204" x14ac:dyDescent="0.25">
      <c r="A549" s="92"/>
      <c r="B549" s="92"/>
      <c r="C549" s="92"/>
      <c r="D549" s="37" t="s">
        <v>17</v>
      </c>
      <c r="E549" s="37" t="s">
        <v>24</v>
      </c>
      <c r="F549" s="35" t="s">
        <v>19</v>
      </c>
      <c r="G549" s="24">
        <v>100</v>
      </c>
      <c r="H549" s="48">
        <v>100</v>
      </c>
      <c r="I549" s="33">
        <f t="shared" si="82"/>
        <v>100</v>
      </c>
      <c r="J549" s="80"/>
      <c r="K549" s="33"/>
      <c r="L549" s="80"/>
      <c r="M549" s="87"/>
      <c r="N549" s="80"/>
      <c r="O549" s="88"/>
      <c r="P549" s="88"/>
    </row>
    <row r="550" spans="1:16" ht="24" x14ac:dyDescent="0.25">
      <c r="A550" s="90" t="s">
        <v>41</v>
      </c>
      <c r="B550" s="86" t="s">
        <v>12</v>
      </c>
      <c r="C550" s="86" t="s">
        <v>13</v>
      </c>
      <c r="D550" s="37" t="s">
        <v>14</v>
      </c>
      <c r="E550" s="37" t="s">
        <v>15</v>
      </c>
      <c r="F550" s="35" t="s">
        <v>16</v>
      </c>
      <c r="G550" s="57">
        <v>70</v>
      </c>
      <c r="H550" s="48">
        <v>72</v>
      </c>
      <c r="I550" s="33">
        <f t="shared" si="82"/>
        <v>102.85714285714285</v>
      </c>
      <c r="J550" s="33">
        <f>I550</f>
        <v>102.85714285714285</v>
      </c>
      <c r="K550" s="28"/>
      <c r="L550" s="77" t="s">
        <v>59</v>
      </c>
      <c r="M550" s="89">
        <f>AVERAGE(J550:J556)</f>
        <v>101.20857142857142</v>
      </c>
      <c r="N550" s="77">
        <f>AVERAGE(M550:M572)</f>
        <v>100.95372796124487</v>
      </c>
      <c r="O550" s="88">
        <v>5</v>
      </c>
      <c r="P550" s="88" t="s">
        <v>63</v>
      </c>
    </row>
    <row r="551" spans="1:16" ht="51" customHeight="1" x14ac:dyDescent="0.25">
      <c r="A551" s="91"/>
      <c r="B551" s="86"/>
      <c r="C551" s="86"/>
      <c r="D551" s="37" t="s">
        <v>17</v>
      </c>
      <c r="E551" s="37" t="s">
        <v>18</v>
      </c>
      <c r="F551" s="35" t="s">
        <v>19</v>
      </c>
      <c r="G551" s="44">
        <v>7.2</v>
      </c>
      <c r="H551" s="48">
        <v>7.2</v>
      </c>
      <c r="I551" s="33">
        <f t="shared" si="82"/>
        <v>100</v>
      </c>
      <c r="J551" s="77">
        <f>AVERAGE(I551:I556)</f>
        <v>99.56</v>
      </c>
      <c r="K551" s="28"/>
      <c r="L551" s="79"/>
      <c r="M551" s="87"/>
      <c r="N551" s="79"/>
      <c r="O551" s="88"/>
      <c r="P551" s="88"/>
    </row>
    <row r="552" spans="1:16" ht="24" x14ac:dyDescent="0.25">
      <c r="A552" s="91"/>
      <c r="B552" s="86"/>
      <c r="C552" s="86"/>
      <c r="D552" s="37" t="s">
        <v>17</v>
      </c>
      <c r="E552" s="37" t="s">
        <v>20</v>
      </c>
      <c r="F552" s="35" t="s">
        <v>19</v>
      </c>
      <c r="G552" s="55">
        <v>0</v>
      </c>
      <c r="H552" s="48">
        <v>0</v>
      </c>
      <c r="I552" s="33">
        <f>IF(H552=0,100,IF(H552=10,90,IF(H552=25,75,IF(H552=45,55,IF(H552=70,30,IF(H552&gt;100,0,0))))))</f>
        <v>100</v>
      </c>
      <c r="J552" s="79"/>
      <c r="K552" s="33"/>
      <c r="L552" s="79"/>
      <c r="M552" s="87"/>
      <c r="N552" s="79"/>
      <c r="O552" s="88"/>
      <c r="P552" s="88"/>
    </row>
    <row r="553" spans="1:16" ht="24" x14ac:dyDescent="0.25">
      <c r="A553" s="91"/>
      <c r="B553" s="86"/>
      <c r="C553" s="86"/>
      <c r="D553" s="37" t="s">
        <v>17</v>
      </c>
      <c r="E553" s="37" t="s">
        <v>21</v>
      </c>
      <c r="F553" s="35" t="s">
        <v>19</v>
      </c>
      <c r="G553" s="55">
        <v>100</v>
      </c>
      <c r="H553" s="48">
        <v>100</v>
      </c>
      <c r="I553" s="33">
        <f t="shared" ref="I553:I559" si="83">H553/G553*100</f>
        <v>100</v>
      </c>
      <c r="J553" s="79"/>
      <c r="K553" s="33"/>
      <c r="L553" s="79"/>
      <c r="M553" s="87"/>
      <c r="N553" s="79"/>
      <c r="O553" s="88"/>
      <c r="P553" s="88"/>
    </row>
    <row r="554" spans="1:16" ht="24" x14ac:dyDescent="0.25">
      <c r="A554" s="91"/>
      <c r="B554" s="86"/>
      <c r="C554" s="86"/>
      <c r="D554" s="37" t="s">
        <v>17</v>
      </c>
      <c r="E554" s="37" t="s">
        <v>22</v>
      </c>
      <c r="F554" s="35" t="s">
        <v>19</v>
      </c>
      <c r="G554" s="55">
        <v>100</v>
      </c>
      <c r="H554" s="48">
        <v>97.36</v>
      </c>
      <c r="I554" s="33">
        <f t="shared" si="83"/>
        <v>97.36</v>
      </c>
      <c r="J554" s="79"/>
      <c r="K554" s="33"/>
      <c r="L554" s="79"/>
      <c r="M554" s="87"/>
      <c r="N554" s="79"/>
      <c r="O554" s="88"/>
      <c r="P554" s="88"/>
    </row>
    <row r="555" spans="1:16" ht="48" x14ac:dyDescent="0.25">
      <c r="A555" s="91"/>
      <c r="B555" s="86"/>
      <c r="C555" s="86"/>
      <c r="D555" s="37" t="s">
        <v>17</v>
      </c>
      <c r="E555" s="37" t="s">
        <v>23</v>
      </c>
      <c r="F555" s="35" t="s">
        <v>19</v>
      </c>
      <c r="G555" s="55">
        <v>100</v>
      </c>
      <c r="H555" s="48">
        <v>100</v>
      </c>
      <c r="I555" s="33">
        <f t="shared" si="83"/>
        <v>100</v>
      </c>
      <c r="J555" s="79"/>
      <c r="K555" s="33"/>
      <c r="L555" s="79"/>
      <c r="M555" s="87"/>
      <c r="N555" s="79"/>
      <c r="O555" s="88"/>
      <c r="P555" s="88"/>
    </row>
    <row r="556" spans="1:16" ht="204" x14ac:dyDescent="0.25">
      <c r="A556" s="91"/>
      <c r="B556" s="86"/>
      <c r="C556" s="86"/>
      <c r="D556" s="37" t="s">
        <v>17</v>
      </c>
      <c r="E556" s="37" t="s">
        <v>24</v>
      </c>
      <c r="F556" s="35" t="s">
        <v>19</v>
      </c>
      <c r="G556" s="55">
        <v>100</v>
      </c>
      <c r="H556" s="48">
        <v>100</v>
      </c>
      <c r="I556" s="33">
        <f t="shared" si="83"/>
        <v>100</v>
      </c>
      <c r="J556" s="80"/>
      <c r="K556" s="33"/>
      <c r="L556" s="80"/>
      <c r="M556" s="87"/>
      <c r="N556" s="79"/>
      <c r="O556" s="88"/>
      <c r="P556" s="88"/>
    </row>
    <row r="557" spans="1:16" ht="24" x14ac:dyDescent="0.25">
      <c r="A557" s="91"/>
      <c r="B557" s="86" t="s">
        <v>25</v>
      </c>
      <c r="C557" s="86" t="s">
        <v>13</v>
      </c>
      <c r="D557" s="37" t="s">
        <v>14</v>
      </c>
      <c r="E557" s="37" t="s">
        <v>15</v>
      </c>
      <c r="F557" s="35" t="s">
        <v>16</v>
      </c>
      <c r="G557" s="14">
        <v>310</v>
      </c>
      <c r="H557" s="48">
        <v>314</v>
      </c>
      <c r="I557" s="33">
        <f t="shared" si="83"/>
        <v>101.29032258064517</v>
      </c>
      <c r="J557" s="77">
        <f>AVERAGE(I557:I558)</f>
        <v>100.64516129032259</v>
      </c>
      <c r="K557" s="28"/>
      <c r="L557" s="77" t="s">
        <v>59</v>
      </c>
      <c r="M557" s="89">
        <f>AVERAGE(J557:J564)</f>
        <v>99.933181059239971</v>
      </c>
      <c r="N557" s="79"/>
      <c r="O557" s="88"/>
      <c r="P557" s="88"/>
    </row>
    <row r="558" spans="1:16" ht="24" x14ac:dyDescent="0.25">
      <c r="A558" s="91"/>
      <c r="B558" s="86"/>
      <c r="C558" s="86"/>
      <c r="D558" s="75" t="s">
        <v>14</v>
      </c>
      <c r="E558" s="56" t="s">
        <v>165</v>
      </c>
      <c r="F558" s="35" t="s">
        <v>16</v>
      </c>
      <c r="G558" s="14">
        <v>5</v>
      </c>
      <c r="H558" s="48">
        <v>5</v>
      </c>
      <c r="I558" s="33">
        <f t="shared" si="83"/>
        <v>100</v>
      </c>
      <c r="J558" s="78"/>
      <c r="K558" s="28"/>
      <c r="L558" s="79"/>
      <c r="M558" s="89"/>
      <c r="N558" s="79"/>
      <c r="O558" s="88"/>
      <c r="P558" s="88"/>
    </row>
    <row r="559" spans="1:16" ht="36" x14ac:dyDescent="0.25">
      <c r="A559" s="91"/>
      <c r="B559" s="86"/>
      <c r="C559" s="86"/>
      <c r="D559" s="37" t="s">
        <v>17</v>
      </c>
      <c r="E559" s="37" t="s">
        <v>18</v>
      </c>
      <c r="F559" s="35" t="s">
        <v>19</v>
      </c>
      <c r="G559" s="24">
        <v>32.200000000000003</v>
      </c>
      <c r="H559" s="48">
        <v>31.7</v>
      </c>
      <c r="I559" s="33">
        <f t="shared" si="83"/>
        <v>98.447204968944092</v>
      </c>
      <c r="J559" s="77">
        <f>AVERAGE(I559:I564)</f>
        <v>99.22120082815735</v>
      </c>
      <c r="K559" s="33"/>
      <c r="L559" s="79"/>
      <c r="M559" s="87"/>
      <c r="N559" s="79"/>
      <c r="O559" s="88"/>
      <c r="P559" s="88"/>
    </row>
    <row r="560" spans="1:16" ht="24" x14ac:dyDescent="0.25">
      <c r="A560" s="91"/>
      <c r="B560" s="86"/>
      <c r="C560" s="86"/>
      <c r="D560" s="37" t="s">
        <v>17</v>
      </c>
      <c r="E560" s="37" t="s">
        <v>20</v>
      </c>
      <c r="F560" s="35" t="s">
        <v>19</v>
      </c>
      <c r="G560" s="24">
        <v>0</v>
      </c>
      <c r="H560" s="48">
        <v>0</v>
      </c>
      <c r="I560" s="33">
        <f>IF(H560=0,100,IF(H560=10,90,IF(H560=25,75,IF(H560=45,55,IF(H560=70,30,IF(H560&gt;100,0,0))))))</f>
        <v>100</v>
      </c>
      <c r="J560" s="79"/>
      <c r="K560" s="33"/>
      <c r="L560" s="79"/>
      <c r="M560" s="87"/>
      <c r="N560" s="79"/>
      <c r="O560" s="88"/>
      <c r="P560" s="88"/>
    </row>
    <row r="561" spans="1:16" ht="24" x14ac:dyDescent="0.25">
      <c r="A561" s="91"/>
      <c r="B561" s="86"/>
      <c r="C561" s="86"/>
      <c r="D561" s="37" t="s">
        <v>17</v>
      </c>
      <c r="E561" s="37" t="s">
        <v>21</v>
      </c>
      <c r="F561" s="35" t="s">
        <v>19</v>
      </c>
      <c r="G561" s="24">
        <v>100</v>
      </c>
      <c r="H561" s="48">
        <v>100</v>
      </c>
      <c r="I561" s="33">
        <f t="shared" ref="I561:I567" si="84">H561/G561*100</f>
        <v>100</v>
      </c>
      <c r="J561" s="79"/>
      <c r="K561" s="33"/>
      <c r="L561" s="79"/>
      <c r="M561" s="87"/>
      <c r="N561" s="79"/>
      <c r="O561" s="88"/>
      <c r="P561" s="88"/>
    </row>
    <row r="562" spans="1:16" ht="24" x14ac:dyDescent="0.25">
      <c r="A562" s="91"/>
      <c r="B562" s="86"/>
      <c r="C562" s="86"/>
      <c r="D562" s="37" t="s">
        <v>17</v>
      </c>
      <c r="E562" s="37" t="s">
        <v>22</v>
      </c>
      <c r="F562" s="35" t="s">
        <v>19</v>
      </c>
      <c r="G562" s="24">
        <v>100</v>
      </c>
      <c r="H562" s="48">
        <v>96.88</v>
      </c>
      <c r="I562" s="33">
        <f t="shared" si="84"/>
        <v>96.88</v>
      </c>
      <c r="J562" s="79"/>
      <c r="K562" s="33"/>
      <c r="L562" s="79"/>
      <c r="M562" s="87"/>
      <c r="N562" s="79"/>
      <c r="O562" s="88"/>
      <c r="P562" s="88"/>
    </row>
    <row r="563" spans="1:16" ht="48" x14ac:dyDescent="0.25">
      <c r="A563" s="91"/>
      <c r="B563" s="86"/>
      <c r="C563" s="86"/>
      <c r="D563" s="37" t="s">
        <v>17</v>
      </c>
      <c r="E563" s="37" t="s">
        <v>23</v>
      </c>
      <c r="F563" s="35" t="s">
        <v>19</v>
      </c>
      <c r="G563" s="24">
        <v>100</v>
      </c>
      <c r="H563" s="48">
        <v>100</v>
      </c>
      <c r="I563" s="33">
        <f t="shared" si="84"/>
        <v>100</v>
      </c>
      <c r="J563" s="79"/>
      <c r="K563" s="33"/>
      <c r="L563" s="79"/>
      <c r="M563" s="87"/>
      <c r="N563" s="79"/>
      <c r="O563" s="88"/>
      <c r="P563" s="88"/>
    </row>
    <row r="564" spans="1:16" ht="204" x14ac:dyDescent="0.25">
      <c r="A564" s="91"/>
      <c r="B564" s="86"/>
      <c r="C564" s="86"/>
      <c r="D564" s="37" t="s">
        <v>17</v>
      </c>
      <c r="E564" s="37" t="s">
        <v>24</v>
      </c>
      <c r="F564" s="35" t="s">
        <v>19</v>
      </c>
      <c r="G564" s="24">
        <v>100</v>
      </c>
      <c r="H564" s="48">
        <v>100</v>
      </c>
      <c r="I564" s="33">
        <f t="shared" si="84"/>
        <v>100</v>
      </c>
      <c r="J564" s="80"/>
      <c r="K564" s="33"/>
      <c r="L564" s="80"/>
      <c r="M564" s="87"/>
      <c r="N564" s="79"/>
      <c r="O564" s="88"/>
      <c r="P564" s="88"/>
    </row>
    <row r="565" spans="1:16" ht="27" customHeight="1" x14ac:dyDescent="0.25">
      <c r="A565" s="91"/>
      <c r="B565" s="90" t="s">
        <v>26</v>
      </c>
      <c r="C565" s="90" t="s">
        <v>13</v>
      </c>
      <c r="D565" s="37" t="s">
        <v>14</v>
      </c>
      <c r="E565" s="37" t="s">
        <v>15</v>
      </c>
      <c r="F565" s="35" t="s">
        <v>16</v>
      </c>
      <c r="G565" s="14">
        <v>554</v>
      </c>
      <c r="H565" s="48">
        <v>576</v>
      </c>
      <c r="I565" s="33">
        <f t="shared" si="84"/>
        <v>103.97111913357399</v>
      </c>
      <c r="J565" s="77">
        <f>AVERAGE(I565:I566)</f>
        <v>103.30134904047121</v>
      </c>
      <c r="K565" s="33"/>
      <c r="L565" s="77" t="s">
        <v>59</v>
      </c>
      <c r="M565" s="77">
        <f>AVERAGE(J565:J572)</f>
        <v>101.71943139592318</v>
      </c>
      <c r="N565" s="79"/>
      <c r="O565" s="88"/>
      <c r="P565" s="88"/>
    </row>
    <row r="566" spans="1:16" ht="24" x14ac:dyDescent="0.25">
      <c r="A566" s="91"/>
      <c r="B566" s="91"/>
      <c r="C566" s="91"/>
      <c r="D566" s="37" t="s">
        <v>14</v>
      </c>
      <c r="E566" s="37" t="s">
        <v>165</v>
      </c>
      <c r="F566" s="35" t="s">
        <v>16</v>
      </c>
      <c r="G566" s="14">
        <v>38</v>
      </c>
      <c r="H566" s="48">
        <v>39</v>
      </c>
      <c r="I566" s="33">
        <f t="shared" si="84"/>
        <v>102.63157894736842</v>
      </c>
      <c r="J566" s="78"/>
      <c r="K566" s="33"/>
      <c r="L566" s="79"/>
      <c r="M566" s="79"/>
      <c r="N566" s="79"/>
      <c r="O566" s="88"/>
      <c r="P566" s="88"/>
    </row>
    <row r="567" spans="1:16" ht="43.5" customHeight="1" x14ac:dyDescent="0.25">
      <c r="A567" s="91"/>
      <c r="B567" s="91"/>
      <c r="C567" s="91"/>
      <c r="D567" s="37" t="s">
        <v>17</v>
      </c>
      <c r="E567" s="37" t="s">
        <v>18</v>
      </c>
      <c r="F567" s="35" t="s">
        <v>19</v>
      </c>
      <c r="G567" s="24">
        <v>60.6</v>
      </c>
      <c r="H567" s="48">
        <v>61.1</v>
      </c>
      <c r="I567" s="33">
        <f t="shared" si="84"/>
        <v>100.82508250825082</v>
      </c>
      <c r="J567" s="77">
        <f>AVERAGE(I567:I572)</f>
        <v>100.13751375137514</v>
      </c>
      <c r="K567" s="33"/>
      <c r="L567" s="79"/>
      <c r="M567" s="82"/>
      <c r="N567" s="79"/>
      <c r="O567" s="88"/>
      <c r="P567" s="88"/>
    </row>
    <row r="568" spans="1:16" ht="27.75" customHeight="1" x14ac:dyDescent="0.25">
      <c r="A568" s="91"/>
      <c r="B568" s="91"/>
      <c r="C568" s="91"/>
      <c r="D568" s="37" t="s">
        <v>17</v>
      </c>
      <c r="E568" s="37" t="s">
        <v>20</v>
      </c>
      <c r="F568" s="35" t="s">
        <v>19</v>
      </c>
      <c r="G568" s="24">
        <v>0</v>
      </c>
      <c r="H568" s="48">
        <v>0</v>
      </c>
      <c r="I568" s="33">
        <f>IF(H568=0,100,IF(H568=10,90,IF(H568=25,75,IF(H568=45,55,IF(H568=70,30,IF(H568&gt;100,0,0))))))</f>
        <v>100</v>
      </c>
      <c r="J568" s="79"/>
      <c r="K568" s="33"/>
      <c r="L568" s="79"/>
      <c r="M568" s="82"/>
      <c r="N568" s="79"/>
      <c r="O568" s="88"/>
      <c r="P568" s="88"/>
    </row>
    <row r="569" spans="1:16" ht="24" x14ac:dyDescent="0.25">
      <c r="A569" s="91"/>
      <c r="B569" s="91"/>
      <c r="C569" s="91"/>
      <c r="D569" s="37" t="s">
        <v>17</v>
      </c>
      <c r="E569" s="37" t="s">
        <v>21</v>
      </c>
      <c r="F569" s="35" t="s">
        <v>19</v>
      </c>
      <c r="G569" s="24">
        <v>100</v>
      </c>
      <c r="H569" s="48">
        <v>100</v>
      </c>
      <c r="I569" s="33">
        <f t="shared" ref="I569:I572" si="85">H569/G569*100</f>
        <v>100</v>
      </c>
      <c r="J569" s="79"/>
      <c r="K569" s="33"/>
      <c r="L569" s="79"/>
      <c r="M569" s="82"/>
      <c r="N569" s="79"/>
      <c r="O569" s="88"/>
      <c r="P569" s="88"/>
    </row>
    <row r="570" spans="1:16" ht="24" x14ac:dyDescent="0.25">
      <c r="A570" s="91"/>
      <c r="B570" s="91"/>
      <c r="C570" s="91"/>
      <c r="D570" s="37" t="s">
        <v>17</v>
      </c>
      <c r="E570" s="37" t="s">
        <v>22</v>
      </c>
      <c r="F570" s="35" t="s">
        <v>19</v>
      </c>
      <c r="G570" s="24">
        <v>100</v>
      </c>
      <c r="H570" s="48">
        <v>100</v>
      </c>
      <c r="I570" s="33">
        <f t="shared" si="85"/>
        <v>100</v>
      </c>
      <c r="J570" s="79"/>
      <c r="K570" s="33"/>
      <c r="L570" s="79"/>
      <c r="M570" s="82"/>
      <c r="N570" s="79"/>
      <c r="O570" s="88"/>
      <c r="P570" s="88"/>
    </row>
    <row r="571" spans="1:16" ht="48" x14ac:dyDescent="0.25">
      <c r="A571" s="91"/>
      <c r="B571" s="91"/>
      <c r="C571" s="91"/>
      <c r="D571" s="37" t="s">
        <v>17</v>
      </c>
      <c r="E571" s="37" t="s">
        <v>23</v>
      </c>
      <c r="F571" s="35" t="s">
        <v>19</v>
      </c>
      <c r="G571" s="24">
        <v>100</v>
      </c>
      <c r="H571" s="48">
        <v>100</v>
      </c>
      <c r="I571" s="33">
        <f t="shared" si="85"/>
        <v>100</v>
      </c>
      <c r="J571" s="79"/>
      <c r="K571" s="33"/>
      <c r="L571" s="79"/>
      <c r="M571" s="82"/>
      <c r="N571" s="79"/>
      <c r="O571" s="88"/>
      <c r="P571" s="88"/>
    </row>
    <row r="572" spans="1:16" ht="204" x14ac:dyDescent="0.25">
      <c r="A572" s="92"/>
      <c r="B572" s="92"/>
      <c r="C572" s="92"/>
      <c r="D572" s="37" t="s">
        <v>17</v>
      </c>
      <c r="E572" s="37" t="s">
        <v>24</v>
      </c>
      <c r="F572" s="35" t="s">
        <v>19</v>
      </c>
      <c r="G572" s="24">
        <v>100</v>
      </c>
      <c r="H572" s="48">
        <v>100</v>
      </c>
      <c r="I572" s="33">
        <f t="shared" si="85"/>
        <v>100</v>
      </c>
      <c r="J572" s="80"/>
      <c r="K572" s="33"/>
      <c r="L572" s="80"/>
      <c r="M572" s="78"/>
      <c r="N572" s="80"/>
      <c r="O572" s="88"/>
      <c r="P572" s="88"/>
    </row>
    <row r="573" spans="1:16" ht="27" customHeight="1" x14ac:dyDescent="0.25">
      <c r="A573" s="86" t="s">
        <v>40</v>
      </c>
      <c r="B573" s="86" t="s">
        <v>12</v>
      </c>
      <c r="C573" s="86" t="s">
        <v>13</v>
      </c>
      <c r="D573" s="37" t="s">
        <v>14</v>
      </c>
      <c r="E573" s="37" t="s">
        <v>15</v>
      </c>
      <c r="F573" s="35" t="s">
        <v>16</v>
      </c>
      <c r="G573" s="14">
        <v>22</v>
      </c>
      <c r="H573" s="48">
        <v>23</v>
      </c>
      <c r="I573" s="33">
        <f t="shared" ref="I573:I574" si="86">H573/G573*100</f>
        <v>104.54545454545455</v>
      </c>
      <c r="J573" s="33">
        <f>I573</f>
        <v>104.54545454545455</v>
      </c>
      <c r="K573" s="53"/>
      <c r="L573" s="77" t="s">
        <v>59</v>
      </c>
      <c r="M573" s="89">
        <f>AVERAGE(J573:J579)</f>
        <v>101.60085227272728</v>
      </c>
      <c r="N573" s="89">
        <f>AVERAGE(M573:M594)</f>
        <v>100.68047933112557</v>
      </c>
      <c r="O573" s="111">
        <v>5</v>
      </c>
      <c r="P573" s="111" t="s">
        <v>63</v>
      </c>
    </row>
    <row r="574" spans="1:16" ht="42" customHeight="1" x14ac:dyDescent="0.25">
      <c r="A574" s="86"/>
      <c r="B574" s="86"/>
      <c r="C574" s="86"/>
      <c r="D574" s="37" t="s">
        <v>17</v>
      </c>
      <c r="E574" s="37" t="s">
        <v>18</v>
      </c>
      <c r="F574" s="35" t="s">
        <v>19</v>
      </c>
      <c r="G574" s="28">
        <v>3.2</v>
      </c>
      <c r="H574" s="48">
        <v>3.23</v>
      </c>
      <c r="I574" s="33">
        <f t="shared" si="86"/>
        <v>100.93749999999999</v>
      </c>
      <c r="J574" s="77">
        <f>AVERAGE(I574:I579)</f>
        <v>98.65625</v>
      </c>
      <c r="K574" s="53"/>
      <c r="L574" s="79"/>
      <c r="M574" s="87"/>
      <c r="N574" s="89"/>
      <c r="O574" s="112"/>
      <c r="P574" s="112"/>
    </row>
    <row r="575" spans="1:16" ht="24" x14ac:dyDescent="0.25">
      <c r="A575" s="86"/>
      <c r="B575" s="86"/>
      <c r="C575" s="86"/>
      <c r="D575" s="37" t="s">
        <v>17</v>
      </c>
      <c r="E575" s="37" t="s">
        <v>20</v>
      </c>
      <c r="F575" s="35" t="s">
        <v>19</v>
      </c>
      <c r="G575" s="24">
        <v>0</v>
      </c>
      <c r="H575" s="48">
        <v>0</v>
      </c>
      <c r="I575" s="33">
        <f>IF(H575=0,100,IF(H575=10,90,IF(H575=25,75,IF(H575=45,55,IF(H575=70,30,IF(H575&gt;100,0,0))))))</f>
        <v>100</v>
      </c>
      <c r="J575" s="79"/>
      <c r="K575" s="33"/>
      <c r="L575" s="79"/>
      <c r="M575" s="87"/>
      <c r="N575" s="89"/>
      <c r="O575" s="112"/>
      <c r="P575" s="112"/>
    </row>
    <row r="576" spans="1:16" ht="24" x14ac:dyDescent="0.25">
      <c r="A576" s="86"/>
      <c r="B576" s="86"/>
      <c r="C576" s="86"/>
      <c r="D576" s="37" t="s">
        <v>17</v>
      </c>
      <c r="E576" s="37" t="s">
        <v>21</v>
      </c>
      <c r="F576" s="35" t="s">
        <v>19</v>
      </c>
      <c r="G576" s="24">
        <v>100</v>
      </c>
      <c r="H576" s="48">
        <v>100</v>
      </c>
      <c r="I576" s="33">
        <f t="shared" ref="I576:I581" si="87">H576/G576*100</f>
        <v>100</v>
      </c>
      <c r="J576" s="79"/>
      <c r="K576" s="33"/>
      <c r="L576" s="79"/>
      <c r="M576" s="87"/>
      <c r="N576" s="89"/>
      <c r="O576" s="112"/>
      <c r="P576" s="112"/>
    </row>
    <row r="577" spans="1:16" ht="24" x14ac:dyDescent="0.25">
      <c r="A577" s="86"/>
      <c r="B577" s="86"/>
      <c r="C577" s="86"/>
      <c r="D577" s="37" t="s">
        <v>17</v>
      </c>
      <c r="E577" s="37" t="s">
        <v>22</v>
      </c>
      <c r="F577" s="35" t="s">
        <v>19</v>
      </c>
      <c r="G577" s="24">
        <v>100</v>
      </c>
      <c r="H577" s="48">
        <v>96</v>
      </c>
      <c r="I577" s="33">
        <f t="shared" si="87"/>
        <v>96</v>
      </c>
      <c r="J577" s="79"/>
      <c r="K577" s="33"/>
      <c r="L577" s="79"/>
      <c r="M577" s="87"/>
      <c r="N577" s="89"/>
      <c r="O577" s="112"/>
      <c r="P577" s="112"/>
    </row>
    <row r="578" spans="1:16" ht="48" x14ac:dyDescent="0.25">
      <c r="A578" s="86"/>
      <c r="B578" s="86"/>
      <c r="C578" s="86"/>
      <c r="D578" s="37" t="s">
        <v>17</v>
      </c>
      <c r="E578" s="37" t="s">
        <v>23</v>
      </c>
      <c r="F578" s="35" t="s">
        <v>19</v>
      </c>
      <c r="G578" s="24">
        <v>100</v>
      </c>
      <c r="H578" s="48">
        <v>100</v>
      </c>
      <c r="I578" s="33">
        <f t="shared" si="87"/>
        <v>100</v>
      </c>
      <c r="J578" s="79"/>
      <c r="K578" s="33"/>
      <c r="L578" s="79"/>
      <c r="M578" s="87"/>
      <c r="N578" s="89"/>
      <c r="O578" s="112"/>
      <c r="P578" s="112"/>
    </row>
    <row r="579" spans="1:16" ht="204" x14ac:dyDescent="0.25">
      <c r="A579" s="86"/>
      <c r="B579" s="86"/>
      <c r="C579" s="86"/>
      <c r="D579" s="37" t="s">
        <v>17</v>
      </c>
      <c r="E579" s="37" t="s">
        <v>24</v>
      </c>
      <c r="F579" s="35" t="s">
        <v>19</v>
      </c>
      <c r="G579" s="24">
        <v>100</v>
      </c>
      <c r="H579" s="48">
        <v>95</v>
      </c>
      <c r="I579" s="33">
        <f t="shared" si="87"/>
        <v>95</v>
      </c>
      <c r="J579" s="80"/>
      <c r="K579" s="33" t="s">
        <v>152</v>
      </c>
      <c r="L579" s="80"/>
      <c r="M579" s="87"/>
      <c r="N579" s="89"/>
      <c r="O579" s="112"/>
      <c r="P579" s="112"/>
    </row>
    <row r="580" spans="1:16" ht="27.75" customHeight="1" x14ac:dyDescent="0.25">
      <c r="A580" s="86"/>
      <c r="B580" s="86" t="s">
        <v>25</v>
      </c>
      <c r="C580" s="86" t="s">
        <v>13</v>
      </c>
      <c r="D580" s="37" t="s">
        <v>14</v>
      </c>
      <c r="E580" s="37" t="s">
        <v>15</v>
      </c>
      <c r="F580" s="35" t="s">
        <v>16</v>
      </c>
      <c r="G580" s="14">
        <v>95</v>
      </c>
      <c r="H580" s="48">
        <v>96</v>
      </c>
      <c r="I580" s="33">
        <f t="shared" si="87"/>
        <v>101.05263157894737</v>
      </c>
      <c r="J580" s="33">
        <f>I580</f>
        <v>101.05263157894737</v>
      </c>
      <c r="K580" s="33"/>
      <c r="L580" s="77" t="s">
        <v>59</v>
      </c>
      <c r="M580" s="89">
        <f>AVERAGE(J580:J586)</f>
        <v>99.536507635996472</v>
      </c>
      <c r="N580" s="89"/>
      <c r="O580" s="112"/>
      <c r="P580" s="112"/>
    </row>
    <row r="581" spans="1:16" ht="29.25" customHeight="1" x14ac:dyDescent="0.25">
      <c r="A581" s="86"/>
      <c r="B581" s="86"/>
      <c r="C581" s="86"/>
      <c r="D581" s="37" t="s">
        <v>17</v>
      </c>
      <c r="E581" s="37" t="s">
        <v>18</v>
      </c>
      <c r="F581" s="35" t="s">
        <v>19</v>
      </c>
      <c r="G581" s="24">
        <v>13.9</v>
      </c>
      <c r="H581" s="48">
        <v>13.5</v>
      </c>
      <c r="I581" s="33">
        <f t="shared" si="87"/>
        <v>97.122302158273371</v>
      </c>
      <c r="J581" s="77">
        <f>AVERAGE(I581:I586)</f>
        <v>98.020383693045574</v>
      </c>
      <c r="K581" s="53"/>
      <c r="L581" s="79"/>
      <c r="M581" s="87"/>
      <c r="N581" s="89"/>
      <c r="O581" s="112"/>
      <c r="P581" s="112"/>
    </row>
    <row r="582" spans="1:16" ht="24" x14ac:dyDescent="0.25">
      <c r="A582" s="86"/>
      <c r="B582" s="86"/>
      <c r="C582" s="86"/>
      <c r="D582" s="37" t="s">
        <v>17</v>
      </c>
      <c r="E582" s="37" t="s">
        <v>20</v>
      </c>
      <c r="F582" s="35" t="s">
        <v>19</v>
      </c>
      <c r="G582" s="24">
        <v>0</v>
      </c>
      <c r="H582" s="48">
        <v>0</v>
      </c>
      <c r="I582" s="33">
        <f>IF(H582=0,100,IF(H582=10,90,IF(H582=25,75,IF(H582=45,55,IF(H582=70,30,IF(H582&gt;100,0,0))))))</f>
        <v>100</v>
      </c>
      <c r="J582" s="79"/>
      <c r="K582" s="33"/>
      <c r="L582" s="79"/>
      <c r="M582" s="87"/>
      <c r="N582" s="89"/>
      <c r="O582" s="112"/>
      <c r="P582" s="112"/>
    </row>
    <row r="583" spans="1:16" ht="24" x14ac:dyDescent="0.25">
      <c r="A583" s="86"/>
      <c r="B583" s="86"/>
      <c r="C583" s="86"/>
      <c r="D583" s="37" t="s">
        <v>17</v>
      </c>
      <c r="E583" s="37" t="s">
        <v>21</v>
      </c>
      <c r="F583" s="35" t="s">
        <v>19</v>
      </c>
      <c r="G583" s="24">
        <v>100</v>
      </c>
      <c r="H583" s="48">
        <v>100</v>
      </c>
      <c r="I583" s="33">
        <f t="shared" ref="I583:I589" si="88">H583/G583*100</f>
        <v>100</v>
      </c>
      <c r="J583" s="79"/>
      <c r="K583" s="33"/>
      <c r="L583" s="79"/>
      <c r="M583" s="87"/>
      <c r="N583" s="89"/>
      <c r="O583" s="112"/>
      <c r="P583" s="112"/>
    </row>
    <row r="584" spans="1:16" ht="24" x14ac:dyDescent="0.25">
      <c r="A584" s="86"/>
      <c r="B584" s="86"/>
      <c r="C584" s="86"/>
      <c r="D584" s="37" t="s">
        <v>17</v>
      </c>
      <c r="E584" s="37" t="s">
        <v>22</v>
      </c>
      <c r="F584" s="35" t="s">
        <v>19</v>
      </c>
      <c r="G584" s="24">
        <v>100</v>
      </c>
      <c r="H584" s="48">
        <v>96</v>
      </c>
      <c r="I584" s="33">
        <f t="shared" si="88"/>
        <v>96</v>
      </c>
      <c r="J584" s="79"/>
      <c r="K584" s="33"/>
      <c r="L584" s="79"/>
      <c r="M584" s="87"/>
      <c r="N584" s="89"/>
      <c r="O584" s="112"/>
      <c r="P584" s="112"/>
    </row>
    <row r="585" spans="1:16" ht="51.75" customHeight="1" x14ac:dyDescent="0.25">
      <c r="A585" s="86"/>
      <c r="B585" s="86"/>
      <c r="C585" s="86"/>
      <c r="D585" s="37" t="s">
        <v>17</v>
      </c>
      <c r="E585" s="37" t="s">
        <v>23</v>
      </c>
      <c r="F585" s="35" t="s">
        <v>19</v>
      </c>
      <c r="G585" s="24">
        <v>100</v>
      </c>
      <c r="H585" s="48">
        <v>100</v>
      </c>
      <c r="I585" s="33">
        <f t="shared" si="88"/>
        <v>100</v>
      </c>
      <c r="J585" s="79"/>
      <c r="K585" s="33"/>
      <c r="L585" s="79"/>
      <c r="M585" s="87"/>
      <c r="N585" s="89"/>
      <c r="O585" s="112"/>
      <c r="P585" s="112"/>
    </row>
    <row r="586" spans="1:16" ht="204" x14ac:dyDescent="0.25">
      <c r="A586" s="86"/>
      <c r="B586" s="86"/>
      <c r="C586" s="86"/>
      <c r="D586" s="37" t="s">
        <v>17</v>
      </c>
      <c r="E586" s="37" t="s">
        <v>24</v>
      </c>
      <c r="F586" s="35" t="s">
        <v>19</v>
      </c>
      <c r="G586" s="24">
        <v>100</v>
      </c>
      <c r="H586" s="48">
        <v>95</v>
      </c>
      <c r="I586" s="33">
        <f t="shared" si="88"/>
        <v>95</v>
      </c>
      <c r="J586" s="80"/>
      <c r="K586" s="33" t="s">
        <v>152</v>
      </c>
      <c r="L586" s="80"/>
      <c r="M586" s="87"/>
      <c r="N586" s="89"/>
      <c r="O586" s="112"/>
      <c r="P586" s="112"/>
    </row>
    <row r="587" spans="1:16" ht="28.5" customHeight="1" x14ac:dyDescent="0.25">
      <c r="A587" s="86"/>
      <c r="B587" s="86" t="s">
        <v>26</v>
      </c>
      <c r="C587" s="86" t="s">
        <v>13</v>
      </c>
      <c r="D587" s="37" t="s">
        <v>14</v>
      </c>
      <c r="E587" s="37" t="s">
        <v>15</v>
      </c>
      <c r="F587" s="35" t="s">
        <v>16</v>
      </c>
      <c r="G587" s="14">
        <v>519</v>
      </c>
      <c r="H587" s="48">
        <v>544</v>
      </c>
      <c r="I587" s="33">
        <f t="shared" si="88"/>
        <v>104.81695568400771</v>
      </c>
      <c r="J587" s="77">
        <f>AVERAGE(I587:I588)</f>
        <v>102.40847784200386</v>
      </c>
      <c r="K587" s="53"/>
      <c r="L587" s="77" t="s">
        <v>59</v>
      </c>
      <c r="M587" s="89">
        <f>AVERAGE(J587:J594)</f>
        <v>100.90407808465292</v>
      </c>
      <c r="N587" s="89"/>
      <c r="O587" s="112"/>
      <c r="P587" s="112"/>
    </row>
    <row r="588" spans="1:16" ht="33.75" customHeight="1" x14ac:dyDescent="0.25">
      <c r="A588" s="86"/>
      <c r="B588" s="86"/>
      <c r="C588" s="86"/>
      <c r="D588" s="37" t="s">
        <v>14</v>
      </c>
      <c r="E588" s="37" t="s">
        <v>165</v>
      </c>
      <c r="F588" s="35" t="s">
        <v>16</v>
      </c>
      <c r="G588" s="14">
        <v>47</v>
      </c>
      <c r="H588" s="48">
        <v>47</v>
      </c>
      <c r="I588" s="33">
        <f t="shared" si="88"/>
        <v>100</v>
      </c>
      <c r="J588" s="78"/>
      <c r="K588" s="53"/>
      <c r="L588" s="79"/>
      <c r="M588" s="89"/>
      <c r="N588" s="89"/>
      <c r="O588" s="112"/>
      <c r="P588" s="112"/>
    </row>
    <row r="589" spans="1:16" ht="36" x14ac:dyDescent="0.25">
      <c r="A589" s="86"/>
      <c r="B589" s="86"/>
      <c r="C589" s="86"/>
      <c r="D589" s="37" t="s">
        <v>17</v>
      </c>
      <c r="E589" s="37" t="s">
        <v>18</v>
      </c>
      <c r="F589" s="35" t="s">
        <v>19</v>
      </c>
      <c r="G589" s="24">
        <v>82.9</v>
      </c>
      <c r="H589" s="48">
        <v>83.23</v>
      </c>
      <c r="I589" s="33">
        <f t="shared" si="88"/>
        <v>100.39806996381182</v>
      </c>
      <c r="J589" s="77">
        <f>AVERAGE(I589:I594)</f>
        <v>99.39967832730197</v>
      </c>
      <c r="K589" s="33"/>
      <c r="L589" s="79"/>
      <c r="M589" s="87"/>
      <c r="N589" s="89"/>
      <c r="O589" s="112"/>
      <c r="P589" s="112"/>
    </row>
    <row r="590" spans="1:16" ht="24" x14ac:dyDescent="0.25">
      <c r="A590" s="86"/>
      <c r="B590" s="86"/>
      <c r="C590" s="86"/>
      <c r="D590" s="37" t="s">
        <v>17</v>
      </c>
      <c r="E590" s="37" t="s">
        <v>20</v>
      </c>
      <c r="F590" s="35" t="s">
        <v>19</v>
      </c>
      <c r="G590" s="24">
        <v>0</v>
      </c>
      <c r="H590" s="48">
        <v>0</v>
      </c>
      <c r="I590" s="33">
        <f>IF(H590=0,100,IF(H590=10,90,IF(H590=25,75,IF(H590=45,55,IF(H590=70,30,IF(H590&gt;100,0,0))))))</f>
        <v>100</v>
      </c>
      <c r="J590" s="79"/>
      <c r="K590" s="33"/>
      <c r="L590" s="79"/>
      <c r="M590" s="87"/>
      <c r="N590" s="89"/>
      <c r="O590" s="112"/>
      <c r="P590" s="112"/>
    </row>
    <row r="591" spans="1:16" ht="24" x14ac:dyDescent="0.25">
      <c r="A591" s="86"/>
      <c r="B591" s="86"/>
      <c r="C591" s="86"/>
      <c r="D591" s="37" t="s">
        <v>17</v>
      </c>
      <c r="E591" s="37" t="s">
        <v>21</v>
      </c>
      <c r="F591" s="35" t="s">
        <v>19</v>
      </c>
      <c r="G591" s="24">
        <v>100</v>
      </c>
      <c r="H591" s="48">
        <v>100</v>
      </c>
      <c r="I591" s="33">
        <f>H591/G591*100</f>
        <v>100</v>
      </c>
      <c r="J591" s="79"/>
      <c r="K591" s="33"/>
      <c r="L591" s="79"/>
      <c r="M591" s="87"/>
      <c r="N591" s="89"/>
      <c r="O591" s="112"/>
      <c r="P591" s="112"/>
    </row>
    <row r="592" spans="1:16" ht="24" x14ac:dyDescent="0.25">
      <c r="A592" s="86"/>
      <c r="B592" s="86"/>
      <c r="C592" s="86"/>
      <c r="D592" s="37" t="s">
        <v>17</v>
      </c>
      <c r="E592" s="37" t="s">
        <v>22</v>
      </c>
      <c r="F592" s="35" t="s">
        <v>19</v>
      </c>
      <c r="G592" s="24">
        <v>100</v>
      </c>
      <c r="H592" s="48">
        <v>96</v>
      </c>
      <c r="I592" s="33">
        <f>H592/G592*100</f>
        <v>96</v>
      </c>
      <c r="J592" s="79"/>
      <c r="K592" s="33"/>
      <c r="L592" s="79"/>
      <c r="M592" s="87"/>
      <c r="N592" s="89"/>
      <c r="O592" s="112"/>
      <c r="P592" s="112"/>
    </row>
    <row r="593" spans="1:16" ht="48" x14ac:dyDescent="0.25">
      <c r="A593" s="86"/>
      <c r="B593" s="86"/>
      <c r="C593" s="86"/>
      <c r="D593" s="37" t="s">
        <v>17</v>
      </c>
      <c r="E593" s="37" t="s">
        <v>23</v>
      </c>
      <c r="F593" s="35" t="s">
        <v>19</v>
      </c>
      <c r="G593" s="24">
        <v>100</v>
      </c>
      <c r="H593" s="48">
        <v>100</v>
      </c>
      <c r="I593" s="33">
        <f>H593/G593*100</f>
        <v>100</v>
      </c>
      <c r="J593" s="79"/>
      <c r="K593" s="33"/>
      <c r="L593" s="79"/>
      <c r="M593" s="87"/>
      <c r="N593" s="89"/>
      <c r="O593" s="112"/>
      <c r="P593" s="112"/>
    </row>
    <row r="594" spans="1:16" ht="204" x14ac:dyDescent="0.25">
      <c r="A594" s="86"/>
      <c r="B594" s="86"/>
      <c r="C594" s="86"/>
      <c r="D594" s="37" t="s">
        <v>17</v>
      </c>
      <c r="E594" s="37" t="s">
        <v>24</v>
      </c>
      <c r="F594" s="50" t="s">
        <v>19</v>
      </c>
      <c r="G594" s="24">
        <v>100</v>
      </c>
      <c r="H594" s="48">
        <v>100</v>
      </c>
      <c r="I594" s="33">
        <f>H594/G594*100</f>
        <v>100</v>
      </c>
      <c r="J594" s="80"/>
      <c r="K594" s="49"/>
      <c r="L594" s="80"/>
      <c r="M594" s="87"/>
      <c r="N594" s="89"/>
      <c r="O594" s="113"/>
      <c r="P594" s="113"/>
    </row>
    <row r="595" spans="1:16" ht="32.25" customHeight="1" x14ac:dyDescent="0.25">
      <c r="A595" s="90" t="s">
        <v>113</v>
      </c>
      <c r="B595" s="90" t="s">
        <v>66</v>
      </c>
      <c r="C595" s="90" t="s">
        <v>13</v>
      </c>
      <c r="D595" s="35" t="s">
        <v>14</v>
      </c>
      <c r="E595" s="38" t="s">
        <v>67</v>
      </c>
      <c r="F595" s="35" t="s">
        <v>43</v>
      </c>
      <c r="G595" s="24">
        <v>40</v>
      </c>
      <c r="H595" s="48">
        <v>42</v>
      </c>
      <c r="I595" s="51">
        <f t="shared" ref="I595:I609" si="89">H595/G595*100</f>
        <v>105</v>
      </c>
      <c r="J595" s="51">
        <f>I595</f>
        <v>105</v>
      </c>
      <c r="K595" s="72" t="s">
        <v>283</v>
      </c>
      <c r="L595" s="81" t="s">
        <v>59</v>
      </c>
      <c r="M595" s="81">
        <f>AVERAGE(J595:J603)</f>
        <v>114.5</v>
      </c>
      <c r="N595" s="81">
        <f>AVERAGE(M595:M609)</f>
        <v>102.98611111111113</v>
      </c>
      <c r="O595" s="93">
        <v>5</v>
      </c>
      <c r="P595" s="99" t="s">
        <v>63</v>
      </c>
    </row>
    <row r="596" spans="1:16" ht="24" x14ac:dyDescent="0.25">
      <c r="A596" s="91"/>
      <c r="B596" s="91"/>
      <c r="C596" s="91"/>
      <c r="D596" s="35" t="s">
        <v>17</v>
      </c>
      <c r="E596" s="38" t="s">
        <v>68</v>
      </c>
      <c r="F596" s="35" t="s">
        <v>19</v>
      </c>
      <c r="G596" s="24">
        <v>100</v>
      </c>
      <c r="H596" s="48">
        <v>100</v>
      </c>
      <c r="I596" s="51">
        <f t="shared" si="89"/>
        <v>100</v>
      </c>
      <c r="J596" s="81">
        <f>AVERAGE(I596:I603)</f>
        <v>124</v>
      </c>
      <c r="K596" s="51"/>
      <c r="L596" s="96"/>
      <c r="M596" s="96"/>
      <c r="N596" s="96"/>
      <c r="O596" s="94"/>
      <c r="P596" s="88"/>
    </row>
    <row r="597" spans="1:16" ht="24" x14ac:dyDescent="0.25">
      <c r="A597" s="91"/>
      <c r="B597" s="91"/>
      <c r="C597" s="91"/>
      <c r="D597" s="35" t="s">
        <v>17</v>
      </c>
      <c r="E597" s="38" t="s">
        <v>69</v>
      </c>
      <c r="F597" s="35" t="s">
        <v>19</v>
      </c>
      <c r="G597" s="24">
        <v>100</v>
      </c>
      <c r="H597" s="48">
        <v>100</v>
      </c>
      <c r="I597" s="51">
        <f t="shared" si="89"/>
        <v>100</v>
      </c>
      <c r="J597" s="96"/>
      <c r="K597" s="51"/>
      <c r="L597" s="96"/>
      <c r="M597" s="96"/>
      <c r="N597" s="96"/>
      <c r="O597" s="94"/>
      <c r="P597" s="88"/>
    </row>
    <row r="598" spans="1:16" ht="24" x14ac:dyDescent="0.25">
      <c r="A598" s="91"/>
      <c r="B598" s="91"/>
      <c r="C598" s="91"/>
      <c r="D598" s="35" t="s">
        <v>17</v>
      </c>
      <c r="E598" s="38" t="s">
        <v>70</v>
      </c>
      <c r="F598" s="35" t="s">
        <v>19</v>
      </c>
      <c r="G598" s="24">
        <v>100</v>
      </c>
      <c r="H598" s="48">
        <v>100</v>
      </c>
      <c r="I598" s="51">
        <f t="shared" si="89"/>
        <v>100</v>
      </c>
      <c r="J598" s="96"/>
      <c r="K598" s="51"/>
      <c r="L598" s="96"/>
      <c r="M598" s="96"/>
      <c r="N598" s="96"/>
      <c r="O598" s="94"/>
      <c r="P598" s="88"/>
    </row>
    <row r="599" spans="1:16" ht="24" x14ac:dyDescent="0.25">
      <c r="A599" s="91"/>
      <c r="B599" s="91"/>
      <c r="C599" s="91"/>
      <c r="D599" s="35" t="s">
        <v>17</v>
      </c>
      <c r="E599" s="38" t="s">
        <v>71</v>
      </c>
      <c r="F599" s="35" t="s">
        <v>19</v>
      </c>
      <c r="G599" s="24">
        <v>0</v>
      </c>
      <c r="H599" s="48">
        <v>10</v>
      </c>
      <c r="I599" s="51">
        <f>100-H599</f>
        <v>90</v>
      </c>
      <c r="J599" s="96"/>
      <c r="K599" s="51" t="s">
        <v>242</v>
      </c>
      <c r="L599" s="96"/>
      <c r="M599" s="96"/>
      <c r="N599" s="96"/>
      <c r="O599" s="94"/>
      <c r="P599" s="88"/>
    </row>
    <row r="600" spans="1:16" ht="24" x14ac:dyDescent="0.25">
      <c r="A600" s="91"/>
      <c r="B600" s="91"/>
      <c r="C600" s="91"/>
      <c r="D600" s="35" t="s">
        <v>17</v>
      </c>
      <c r="E600" s="38" t="s">
        <v>72</v>
      </c>
      <c r="F600" s="35" t="s">
        <v>19</v>
      </c>
      <c r="G600" s="24">
        <v>10</v>
      </c>
      <c r="H600" s="48">
        <v>26</v>
      </c>
      <c r="I600" s="51">
        <f t="shared" si="89"/>
        <v>260</v>
      </c>
      <c r="J600" s="96"/>
      <c r="K600" s="53" t="s">
        <v>243</v>
      </c>
      <c r="L600" s="96"/>
      <c r="M600" s="96"/>
      <c r="N600" s="96"/>
      <c r="O600" s="94"/>
      <c r="P600" s="88"/>
    </row>
    <row r="601" spans="1:16" ht="49.5" customHeight="1" x14ac:dyDescent="0.25">
      <c r="A601" s="91"/>
      <c r="B601" s="91"/>
      <c r="C601" s="91"/>
      <c r="D601" s="35" t="s">
        <v>17</v>
      </c>
      <c r="E601" s="38" t="s">
        <v>73</v>
      </c>
      <c r="F601" s="35" t="s">
        <v>19</v>
      </c>
      <c r="G601" s="24">
        <v>50</v>
      </c>
      <c r="H601" s="48">
        <v>71</v>
      </c>
      <c r="I601" s="51">
        <f t="shared" si="89"/>
        <v>142</v>
      </c>
      <c r="J601" s="96"/>
      <c r="K601" s="53" t="s">
        <v>176</v>
      </c>
      <c r="L601" s="96"/>
      <c r="M601" s="96"/>
      <c r="N601" s="96"/>
      <c r="O601" s="94"/>
      <c r="P601" s="88"/>
    </row>
    <row r="602" spans="1:16" ht="38.25" customHeight="1" x14ac:dyDescent="0.25">
      <c r="A602" s="91"/>
      <c r="B602" s="91"/>
      <c r="C602" s="91"/>
      <c r="D602" s="35" t="s">
        <v>17</v>
      </c>
      <c r="E602" s="38" t="s">
        <v>74</v>
      </c>
      <c r="F602" s="35" t="s">
        <v>19</v>
      </c>
      <c r="G602" s="24">
        <v>40</v>
      </c>
      <c r="H602" s="48">
        <v>40</v>
      </c>
      <c r="I602" s="51">
        <f t="shared" si="89"/>
        <v>100</v>
      </c>
      <c r="J602" s="96"/>
      <c r="K602" s="53"/>
      <c r="L602" s="96"/>
      <c r="M602" s="96"/>
      <c r="N602" s="96"/>
      <c r="O602" s="94"/>
      <c r="P602" s="88"/>
    </row>
    <row r="603" spans="1:16" ht="24" x14ac:dyDescent="0.25">
      <c r="A603" s="91"/>
      <c r="B603" s="92"/>
      <c r="C603" s="92"/>
      <c r="D603" s="35" t="s">
        <v>17</v>
      </c>
      <c r="E603" s="38" t="s">
        <v>75</v>
      </c>
      <c r="F603" s="35" t="s">
        <v>19</v>
      </c>
      <c r="G603" s="24">
        <v>100</v>
      </c>
      <c r="H603" s="48">
        <v>100</v>
      </c>
      <c r="I603" s="51">
        <f t="shared" si="89"/>
        <v>100</v>
      </c>
      <c r="J603" s="97"/>
      <c r="K603" s="51"/>
      <c r="L603" s="96"/>
      <c r="M603" s="97"/>
      <c r="N603" s="96"/>
      <c r="O603" s="94"/>
      <c r="P603" s="88"/>
    </row>
    <row r="604" spans="1:16" ht="42" customHeight="1" x14ac:dyDescent="0.25">
      <c r="A604" s="91"/>
      <c r="B604" s="90" t="s">
        <v>76</v>
      </c>
      <c r="C604" s="90" t="s">
        <v>13</v>
      </c>
      <c r="D604" s="35" t="s">
        <v>14</v>
      </c>
      <c r="E604" s="38" t="s">
        <v>77</v>
      </c>
      <c r="F604" s="35" t="s">
        <v>78</v>
      </c>
      <c r="G604" s="24">
        <v>30</v>
      </c>
      <c r="H604" s="48">
        <v>29</v>
      </c>
      <c r="I604" s="51">
        <f t="shared" si="89"/>
        <v>96.666666666666671</v>
      </c>
      <c r="J604" s="51">
        <f>I604</f>
        <v>96.666666666666671</v>
      </c>
      <c r="K604" s="53"/>
      <c r="L604" s="96"/>
      <c r="M604" s="81">
        <f>AVERAGE(J604:J606)</f>
        <v>103.83333333333334</v>
      </c>
      <c r="N604" s="82"/>
      <c r="O604" s="94"/>
      <c r="P604" s="88"/>
    </row>
    <row r="605" spans="1:16" ht="24" x14ac:dyDescent="0.25">
      <c r="A605" s="91"/>
      <c r="B605" s="91"/>
      <c r="C605" s="91"/>
      <c r="D605" s="35" t="s">
        <v>17</v>
      </c>
      <c r="E605" s="38" t="s">
        <v>79</v>
      </c>
      <c r="F605" s="35" t="s">
        <v>19</v>
      </c>
      <c r="G605" s="24">
        <v>80</v>
      </c>
      <c r="H605" s="48">
        <v>100</v>
      </c>
      <c r="I605" s="51">
        <f t="shared" si="89"/>
        <v>125</v>
      </c>
      <c r="J605" s="81">
        <f>AVERAGE(I605:I606)</f>
        <v>111</v>
      </c>
      <c r="K605" s="53" t="s">
        <v>141</v>
      </c>
      <c r="L605" s="96"/>
      <c r="M605" s="96"/>
      <c r="N605" s="82"/>
      <c r="O605" s="94"/>
      <c r="P605" s="88"/>
    </row>
    <row r="606" spans="1:16" ht="47.25" customHeight="1" x14ac:dyDescent="0.25">
      <c r="A606" s="91"/>
      <c r="B606" s="91"/>
      <c r="C606" s="91"/>
      <c r="D606" s="35" t="s">
        <v>17</v>
      </c>
      <c r="E606" s="38" t="s">
        <v>80</v>
      </c>
      <c r="F606" s="35" t="s">
        <v>19</v>
      </c>
      <c r="G606" s="24">
        <v>100</v>
      </c>
      <c r="H606" s="48">
        <v>97</v>
      </c>
      <c r="I606" s="51">
        <f t="shared" si="89"/>
        <v>97</v>
      </c>
      <c r="J606" s="96"/>
      <c r="K606" s="53"/>
      <c r="L606" s="96"/>
      <c r="M606" s="96"/>
      <c r="N606" s="82"/>
      <c r="O606" s="94"/>
      <c r="P606" s="88"/>
    </row>
    <row r="607" spans="1:16" ht="24" x14ac:dyDescent="0.25">
      <c r="A607" s="91"/>
      <c r="B607" s="90" t="s">
        <v>81</v>
      </c>
      <c r="C607" s="90" t="s">
        <v>13</v>
      </c>
      <c r="D607" s="35" t="s">
        <v>14</v>
      </c>
      <c r="E607" s="38" t="s">
        <v>82</v>
      </c>
      <c r="F607" s="35" t="s">
        <v>43</v>
      </c>
      <c r="G607" s="24">
        <v>10</v>
      </c>
      <c r="H607" s="48">
        <v>10</v>
      </c>
      <c r="I607" s="51">
        <f t="shared" si="89"/>
        <v>100</v>
      </c>
      <c r="J607" s="51">
        <f>I607</f>
        <v>100</v>
      </c>
      <c r="K607" s="51"/>
      <c r="L607" s="96"/>
      <c r="M607" s="144">
        <f>AVERAGE(J607:J609)</f>
        <v>90.625</v>
      </c>
      <c r="N607" s="82"/>
      <c r="O607" s="94"/>
      <c r="P607" s="88"/>
    </row>
    <row r="608" spans="1:16" ht="24" x14ac:dyDescent="0.25">
      <c r="A608" s="91"/>
      <c r="B608" s="91"/>
      <c r="C608" s="91"/>
      <c r="D608" s="35" t="s">
        <v>17</v>
      </c>
      <c r="E608" s="38" t="s">
        <v>83</v>
      </c>
      <c r="F608" s="35" t="s">
        <v>19</v>
      </c>
      <c r="G608" s="52">
        <v>80</v>
      </c>
      <c r="H608" s="48">
        <v>50</v>
      </c>
      <c r="I608" s="51">
        <f t="shared" si="89"/>
        <v>62.5</v>
      </c>
      <c r="J608" s="51">
        <f>AVERAGE(I608:I609)</f>
        <v>81.25</v>
      </c>
      <c r="K608" s="53" t="s">
        <v>196</v>
      </c>
      <c r="L608" s="96"/>
      <c r="M608" s="82"/>
      <c r="N608" s="82"/>
      <c r="O608" s="94"/>
      <c r="P608" s="88"/>
    </row>
    <row r="609" spans="1:16" ht="89.25" customHeight="1" x14ac:dyDescent="0.25">
      <c r="A609" s="92"/>
      <c r="B609" s="92"/>
      <c r="C609" s="92"/>
      <c r="D609" s="35" t="s">
        <v>17</v>
      </c>
      <c r="E609" s="38" t="s">
        <v>84</v>
      </c>
      <c r="F609" s="35" t="s">
        <v>19</v>
      </c>
      <c r="G609" s="24">
        <v>100</v>
      </c>
      <c r="H609" s="48">
        <v>100</v>
      </c>
      <c r="I609" s="51">
        <f t="shared" si="89"/>
        <v>100</v>
      </c>
      <c r="J609" s="51"/>
      <c r="K609" s="51"/>
      <c r="L609" s="97"/>
      <c r="M609" s="78"/>
      <c r="N609" s="78"/>
      <c r="O609" s="95"/>
      <c r="P609" s="88"/>
    </row>
    <row r="610" spans="1:16" ht="36" x14ac:dyDescent="0.25">
      <c r="A610" s="86" t="s">
        <v>85</v>
      </c>
      <c r="B610" s="86" t="s">
        <v>66</v>
      </c>
      <c r="C610" s="86" t="s">
        <v>13</v>
      </c>
      <c r="D610" s="35" t="s">
        <v>14</v>
      </c>
      <c r="E610" s="38" t="s">
        <v>67</v>
      </c>
      <c r="F610" s="35" t="s">
        <v>43</v>
      </c>
      <c r="G610" s="35">
        <v>56</v>
      </c>
      <c r="H610" s="48">
        <v>62</v>
      </c>
      <c r="I610" s="51">
        <f t="shared" ref="I610:I626" si="90">H610/G610*100</f>
        <v>110.71428571428572</v>
      </c>
      <c r="J610" s="51">
        <f>I610</f>
        <v>110.71428571428572</v>
      </c>
      <c r="K610" s="53" t="s">
        <v>171</v>
      </c>
      <c r="L610" s="101" t="s">
        <v>59</v>
      </c>
      <c r="M610" s="81">
        <f>AVERAGE(J610:J618)</f>
        <v>110.84821428571429</v>
      </c>
      <c r="N610" s="81">
        <f>AVERAGE(M610:M626)</f>
        <v>103.28358134920634</v>
      </c>
      <c r="O610" s="106">
        <v>5</v>
      </c>
      <c r="P610" s="99" t="s">
        <v>63</v>
      </c>
    </row>
    <row r="611" spans="1:16" ht="24" x14ac:dyDescent="0.25">
      <c r="A611" s="86"/>
      <c r="B611" s="86"/>
      <c r="C611" s="86"/>
      <c r="D611" s="35" t="s">
        <v>17</v>
      </c>
      <c r="E611" s="38" t="s">
        <v>68</v>
      </c>
      <c r="F611" s="35" t="s">
        <v>19</v>
      </c>
      <c r="G611" s="35">
        <v>100</v>
      </c>
      <c r="H611" s="48">
        <v>100</v>
      </c>
      <c r="I611" s="51">
        <f t="shared" si="90"/>
        <v>100</v>
      </c>
      <c r="J611" s="81">
        <f>AVERAGE(I611:I618)</f>
        <v>110.98214285714286</v>
      </c>
      <c r="K611" s="51"/>
      <c r="L611" s="101"/>
      <c r="M611" s="82"/>
      <c r="N611" s="96"/>
      <c r="O611" s="107"/>
      <c r="P611" s="88"/>
    </row>
    <row r="612" spans="1:16" ht="24" x14ac:dyDescent="0.25">
      <c r="A612" s="86"/>
      <c r="B612" s="86"/>
      <c r="C612" s="86"/>
      <c r="D612" s="35" t="s">
        <v>17</v>
      </c>
      <c r="E612" s="38" t="s">
        <v>69</v>
      </c>
      <c r="F612" s="35" t="s">
        <v>19</v>
      </c>
      <c r="G612" s="35">
        <v>100</v>
      </c>
      <c r="H612" s="48">
        <v>100</v>
      </c>
      <c r="I612" s="51">
        <f t="shared" si="90"/>
        <v>100</v>
      </c>
      <c r="J612" s="96"/>
      <c r="K612" s="51"/>
      <c r="L612" s="101"/>
      <c r="M612" s="82"/>
      <c r="N612" s="96"/>
      <c r="O612" s="107"/>
      <c r="P612" s="88"/>
    </row>
    <row r="613" spans="1:16" ht="24" x14ac:dyDescent="0.25">
      <c r="A613" s="86"/>
      <c r="B613" s="86"/>
      <c r="C613" s="86"/>
      <c r="D613" s="35" t="s">
        <v>17</v>
      </c>
      <c r="E613" s="38" t="s">
        <v>70</v>
      </c>
      <c r="F613" s="35" t="s">
        <v>19</v>
      </c>
      <c r="G613" s="35">
        <v>100</v>
      </c>
      <c r="H613" s="48">
        <v>100</v>
      </c>
      <c r="I613" s="51">
        <f t="shared" si="90"/>
        <v>100</v>
      </c>
      <c r="J613" s="96"/>
      <c r="K613" s="51"/>
      <c r="L613" s="101"/>
      <c r="M613" s="82"/>
      <c r="N613" s="96"/>
      <c r="O613" s="107"/>
      <c r="P613" s="88"/>
    </row>
    <row r="614" spans="1:16" ht="24" x14ac:dyDescent="0.25">
      <c r="A614" s="86"/>
      <c r="B614" s="86"/>
      <c r="C614" s="86"/>
      <c r="D614" s="35" t="s">
        <v>17</v>
      </c>
      <c r="E614" s="38" t="s">
        <v>71</v>
      </c>
      <c r="F614" s="35" t="s">
        <v>19</v>
      </c>
      <c r="G614" s="35">
        <v>0</v>
      </c>
      <c r="H614" s="48">
        <v>0</v>
      </c>
      <c r="I614" s="51">
        <f>100-H614</f>
        <v>100</v>
      </c>
      <c r="J614" s="96"/>
      <c r="K614" s="51"/>
      <c r="L614" s="101"/>
      <c r="M614" s="82"/>
      <c r="N614" s="96"/>
      <c r="O614" s="107"/>
      <c r="P614" s="88"/>
    </row>
    <row r="615" spans="1:16" ht="42.75" customHeight="1" x14ac:dyDescent="0.25">
      <c r="A615" s="86"/>
      <c r="B615" s="86"/>
      <c r="C615" s="86"/>
      <c r="D615" s="35" t="s">
        <v>17</v>
      </c>
      <c r="E615" s="38" t="s">
        <v>72</v>
      </c>
      <c r="F615" s="35" t="s">
        <v>19</v>
      </c>
      <c r="G615" s="35">
        <v>20</v>
      </c>
      <c r="H615" s="48">
        <v>37</v>
      </c>
      <c r="I615" s="51">
        <f t="shared" si="90"/>
        <v>185</v>
      </c>
      <c r="J615" s="96"/>
      <c r="K615" s="51" t="s">
        <v>202</v>
      </c>
      <c r="L615" s="101"/>
      <c r="M615" s="82"/>
      <c r="N615" s="96"/>
      <c r="O615" s="107"/>
      <c r="P615" s="88"/>
    </row>
    <row r="616" spans="1:16" ht="24" x14ac:dyDescent="0.25">
      <c r="A616" s="86"/>
      <c r="B616" s="86"/>
      <c r="C616" s="86"/>
      <c r="D616" s="35" t="s">
        <v>17</v>
      </c>
      <c r="E616" s="38" t="s">
        <v>73</v>
      </c>
      <c r="F616" s="35" t="s">
        <v>19</v>
      </c>
      <c r="G616" s="35">
        <v>70</v>
      </c>
      <c r="H616" s="48">
        <v>72</v>
      </c>
      <c r="I616" s="51">
        <f t="shared" si="90"/>
        <v>102.85714285714285</v>
      </c>
      <c r="J616" s="96"/>
      <c r="K616" s="51"/>
      <c r="L616" s="101"/>
      <c r="M616" s="82"/>
      <c r="N616" s="96"/>
      <c r="O616" s="107"/>
      <c r="P616" s="88"/>
    </row>
    <row r="617" spans="1:16" ht="45.75" customHeight="1" x14ac:dyDescent="0.25">
      <c r="A617" s="86"/>
      <c r="B617" s="86"/>
      <c r="C617" s="86"/>
      <c r="D617" s="35" t="s">
        <v>17</v>
      </c>
      <c r="E617" s="38" t="s">
        <v>74</v>
      </c>
      <c r="F617" s="35" t="s">
        <v>19</v>
      </c>
      <c r="G617" s="35">
        <v>10</v>
      </c>
      <c r="H617" s="48">
        <v>10</v>
      </c>
      <c r="I617" s="51">
        <f t="shared" si="90"/>
        <v>100</v>
      </c>
      <c r="J617" s="96"/>
      <c r="K617" s="51"/>
      <c r="L617" s="101"/>
      <c r="M617" s="82"/>
      <c r="N617" s="96"/>
      <c r="O617" s="107"/>
      <c r="P617" s="88"/>
    </row>
    <row r="618" spans="1:16" ht="24" x14ac:dyDescent="0.25">
      <c r="A618" s="86"/>
      <c r="B618" s="86"/>
      <c r="C618" s="86"/>
      <c r="D618" s="35" t="s">
        <v>17</v>
      </c>
      <c r="E618" s="38" t="s">
        <v>75</v>
      </c>
      <c r="F618" s="35" t="s">
        <v>19</v>
      </c>
      <c r="G618" s="35">
        <v>100</v>
      </c>
      <c r="H618" s="48">
        <v>100</v>
      </c>
      <c r="I618" s="51">
        <f t="shared" si="90"/>
        <v>100</v>
      </c>
      <c r="J618" s="97"/>
      <c r="K618" s="51"/>
      <c r="L618" s="101"/>
      <c r="M618" s="78"/>
      <c r="N618" s="96"/>
      <c r="O618" s="107"/>
      <c r="P618" s="88"/>
    </row>
    <row r="619" spans="1:16" ht="24" x14ac:dyDescent="0.25">
      <c r="A619" s="86"/>
      <c r="B619" s="86" t="s">
        <v>86</v>
      </c>
      <c r="C619" s="86" t="s">
        <v>13</v>
      </c>
      <c r="D619" s="35" t="s">
        <v>14</v>
      </c>
      <c r="E619" s="38" t="s">
        <v>82</v>
      </c>
      <c r="F619" s="35" t="s">
        <v>43</v>
      </c>
      <c r="G619" s="35">
        <v>2</v>
      </c>
      <c r="H619" s="48">
        <v>2</v>
      </c>
      <c r="I619" s="51">
        <f t="shared" si="90"/>
        <v>100</v>
      </c>
      <c r="J619" s="36">
        <f>I619</f>
        <v>100</v>
      </c>
      <c r="K619" s="51"/>
      <c r="L619" s="101"/>
      <c r="M619" s="81">
        <f>AVERAGE(J619:J620)</f>
        <v>100</v>
      </c>
      <c r="N619" s="82"/>
      <c r="O619" s="107"/>
      <c r="P619" s="88"/>
    </row>
    <row r="620" spans="1:16" ht="88.5" customHeight="1" x14ac:dyDescent="0.25">
      <c r="A620" s="86"/>
      <c r="B620" s="86"/>
      <c r="C620" s="86"/>
      <c r="D620" s="35" t="s">
        <v>17</v>
      </c>
      <c r="E620" s="38" t="s">
        <v>87</v>
      </c>
      <c r="F620" s="35" t="s">
        <v>19</v>
      </c>
      <c r="G620" s="35">
        <v>80</v>
      </c>
      <c r="H620" s="48">
        <v>80</v>
      </c>
      <c r="I620" s="51">
        <f t="shared" si="90"/>
        <v>100</v>
      </c>
      <c r="J620" s="36">
        <f>I620</f>
        <v>100</v>
      </c>
      <c r="K620" s="51"/>
      <c r="L620" s="101"/>
      <c r="M620" s="78"/>
      <c r="N620" s="82"/>
      <c r="O620" s="107"/>
      <c r="P620" s="88"/>
    </row>
    <row r="621" spans="1:16" ht="24" x14ac:dyDescent="0.25">
      <c r="A621" s="86"/>
      <c r="B621" s="86" t="s">
        <v>76</v>
      </c>
      <c r="C621" s="86" t="s">
        <v>13</v>
      </c>
      <c r="D621" s="35" t="s">
        <v>14</v>
      </c>
      <c r="E621" s="38" t="s">
        <v>77</v>
      </c>
      <c r="F621" s="35" t="s">
        <v>78</v>
      </c>
      <c r="G621" s="35">
        <v>45</v>
      </c>
      <c r="H621" s="48">
        <v>46</v>
      </c>
      <c r="I621" s="51">
        <f t="shared" si="90"/>
        <v>102.22222222222221</v>
      </c>
      <c r="J621" s="51">
        <f>I621</f>
        <v>102.22222222222221</v>
      </c>
      <c r="K621" s="51"/>
      <c r="L621" s="101"/>
      <c r="M621" s="81">
        <f>AVERAGE(J621:J623)</f>
        <v>102.2861111111111</v>
      </c>
      <c r="N621" s="82"/>
      <c r="O621" s="107"/>
      <c r="P621" s="88"/>
    </row>
    <row r="622" spans="1:16" ht="24" x14ac:dyDescent="0.25">
      <c r="A622" s="86"/>
      <c r="B622" s="86"/>
      <c r="C622" s="86"/>
      <c r="D622" s="35" t="s">
        <v>17</v>
      </c>
      <c r="E622" s="38" t="s">
        <v>79</v>
      </c>
      <c r="F622" s="35" t="s">
        <v>19</v>
      </c>
      <c r="G622" s="35">
        <v>80</v>
      </c>
      <c r="H622" s="48">
        <v>82</v>
      </c>
      <c r="I622" s="51">
        <f t="shared" si="90"/>
        <v>102.49999999999999</v>
      </c>
      <c r="J622" s="81">
        <f>AVERAGE(I622:I623)</f>
        <v>102.35</v>
      </c>
      <c r="K622" s="51"/>
      <c r="L622" s="101"/>
      <c r="M622" s="82"/>
      <c r="N622" s="82"/>
      <c r="O622" s="107"/>
      <c r="P622" s="88"/>
    </row>
    <row r="623" spans="1:16" ht="63" customHeight="1" x14ac:dyDescent="0.25">
      <c r="A623" s="86"/>
      <c r="B623" s="86"/>
      <c r="C623" s="86"/>
      <c r="D623" s="35" t="s">
        <v>17</v>
      </c>
      <c r="E623" s="38" t="s">
        <v>80</v>
      </c>
      <c r="F623" s="35" t="s">
        <v>19</v>
      </c>
      <c r="G623" s="35">
        <v>100</v>
      </c>
      <c r="H623" s="48">
        <v>102.2</v>
      </c>
      <c r="I623" s="51">
        <f t="shared" si="90"/>
        <v>102.2</v>
      </c>
      <c r="J623" s="96"/>
      <c r="K623" s="51"/>
      <c r="L623" s="101"/>
      <c r="M623" s="78"/>
      <c r="N623" s="82"/>
      <c r="O623" s="107"/>
      <c r="P623" s="88"/>
    </row>
    <row r="624" spans="1:16" ht="48.75" customHeight="1" x14ac:dyDescent="0.25">
      <c r="A624" s="86"/>
      <c r="B624" s="86" t="s">
        <v>81</v>
      </c>
      <c r="C624" s="86" t="s">
        <v>13</v>
      </c>
      <c r="D624" s="35" t="s">
        <v>14</v>
      </c>
      <c r="E624" s="38" t="s">
        <v>82</v>
      </c>
      <c r="F624" s="35" t="s">
        <v>43</v>
      </c>
      <c r="G624" s="35">
        <v>15</v>
      </c>
      <c r="H624" s="48">
        <v>15</v>
      </c>
      <c r="I624" s="51">
        <f t="shared" si="90"/>
        <v>100</v>
      </c>
      <c r="J624" s="51">
        <f>I624</f>
        <v>100</v>
      </c>
      <c r="K624" s="51"/>
      <c r="L624" s="101"/>
      <c r="M624" s="81">
        <f>AVERAGE(J624:J626)</f>
        <v>100</v>
      </c>
      <c r="N624" s="82"/>
      <c r="O624" s="107"/>
      <c r="P624" s="88"/>
    </row>
    <row r="625" spans="1:17" ht="42.75" customHeight="1" x14ac:dyDescent="0.25">
      <c r="A625" s="86"/>
      <c r="B625" s="86"/>
      <c r="C625" s="86"/>
      <c r="D625" s="35" t="s">
        <v>17</v>
      </c>
      <c r="E625" s="38" t="s">
        <v>83</v>
      </c>
      <c r="F625" s="35" t="s">
        <v>19</v>
      </c>
      <c r="G625" s="45">
        <v>80</v>
      </c>
      <c r="H625" s="48">
        <v>80</v>
      </c>
      <c r="I625" s="51">
        <f t="shared" si="90"/>
        <v>100</v>
      </c>
      <c r="J625" s="81">
        <f>AVERAGE(I625:I626)</f>
        <v>100</v>
      </c>
      <c r="K625" s="51"/>
      <c r="L625" s="101"/>
      <c r="M625" s="82"/>
      <c r="N625" s="82"/>
      <c r="O625" s="107"/>
      <c r="P625" s="88"/>
    </row>
    <row r="626" spans="1:17" ht="41.25" customHeight="1" x14ac:dyDescent="0.25">
      <c r="A626" s="86"/>
      <c r="B626" s="86"/>
      <c r="C626" s="86"/>
      <c r="D626" s="35" t="s">
        <v>17</v>
      </c>
      <c r="E626" s="38" t="s">
        <v>84</v>
      </c>
      <c r="F626" s="35" t="s">
        <v>19</v>
      </c>
      <c r="G626" s="35">
        <v>80</v>
      </c>
      <c r="H626" s="48">
        <v>80</v>
      </c>
      <c r="I626" s="51">
        <f t="shared" si="90"/>
        <v>100</v>
      </c>
      <c r="J626" s="97"/>
      <c r="K626" s="53"/>
      <c r="L626" s="101"/>
      <c r="M626" s="78"/>
      <c r="N626" s="78"/>
      <c r="O626" s="107"/>
      <c r="P626" s="88"/>
    </row>
    <row r="627" spans="1:17" s="2" customFormat="1" ht="61.5" customHeight="1" x14ac:dyDescent="0.25">
      <c r="A627" s="90" t="s">
        <v>88</v>
      </c>
      <c r="B627" s="90" t="s">
        <v>66</v>
      </c>
      <c r="C627" s="90" t="s">
        <v>13</v>
      </c>
      <c r="D627" s="35" t="s">
        <v>14</v>
      </c>
      <c r="E627" s="38" t="s">
        <v>67</v>
      </c>
      <c r="F627" s="35" t="s">
        <v>43</v>
      </c>
      <c r="G627" s="24">
        <v>55</v>
      </c>
      <c r="H627" s="59">
        <v>59</v>
      </c>
      <c r="I627" s="47">
        <f>H627/G627*100</f>
        <v>107.27272727272728</v>
      </c>
      <c r="J627" s="46">
        <f>I627</f>
        <v>107.27272727272728</v>
      </c>
      <c r="K627" s="60" t="s">
        <v>245</v>
      </c>
      <c r="L627" s="81" t="s">
        <v>59</v>
      </c>
      <c r="M627" s="81">
        <f>AVERAGE(J627:J635)</f>
        <v>114.57386363636364</v>
      </c>
      <c r="N627" s="81">
        <f>AVERAGE(M627:M637)</f>
        <v>107.28693181818181</v>
      </c>
      <c r="O627" s="93">
        <v>5</v>
      </c>
      <c r="P627" s="81" t="s">
        <v>63</v>
      </c>
    </row>
    <row r="628" spans="1:17" s="2" customFormat="1" ht="42.75" customHeight="1" x14ac:dyDescent="0.25">
      <c r="A628" s="91"/>
      <c r="B628" s="91"/>
      <c r="C628" s="91"/>
      <c r="D628" s="35" t="s">
        <v>17</v>
      </c>
      <c r="E628" s="38" t="s">
        <v>68</v>
      </c>
      <c r="F628" s="35" t="s">
        <v>19</v>
      </c>
      <c r="G628" s="24">
        <v>100</v>
      </c>
      <c r="H628" s="59">
        <v>100</v>
      </c>
      <c r="I628" s="47">
        <f t="shared" ref="I628:I634" si="91">H628/G628*100</f>
        <v>100</v>
      </c>
      <c r="J628" s="137">
        <f>AVERAGE(I628:I635)</f>
        <v>121.875</v>
      </c>
      <c r="K628" s="36"/>
      <c r="L628" s="96"/>
      <c r="M628" s="82"/>
      <c r="N628" s="96"/>
      <c r="O628" s="94"/>
      <c r="P628" s="130"/>
    </row>
    <row r="629" spans="1:17" s="2" customFormat="1" ht="24" x14ac:dyDescent="0.25">
      <c r="A629" s="91"/>
      <c r="B629" s="91"/>
      <c r="C629" s="91"/>
      <c r="D629" s="35" t="s">
        <v>17</v>
      </c>
      <c r="E629" s="38" t="s">
        <v>69</v>
      </c>
      <c r="F629" s="35" t="s">
        <v>19</v>
      </c>
      <c r="G629" s="24">
        <v>100</v>
      </c>
      <c r="H629" s="59">
        <v>100</v>
      </c>
      <c r="I629" s="47">
        <f t="shared" si="91"/>
        <v>100</v>
      </c>
      <c r="J629" s="138"/>
      <c r="K629" s="51"/>
      <c r="L629" s="96"/>
      <c r="M629" s="82"/>
      <c r="N629" s="96"/>
      <c r="O629" s="94"/>
      <c r="P629" s="130"/>
    </row>
    <row r="630" spans="1:17" s="2" customFormat="1" ht="24" x14ac:dyDescent="0.25">
      <c r="A630" s="91"/>
      <c r="B630" s="91"/>
      <c r="C630" s="91"/>
      <c r="D630" s="35" t="s">
        <v>17</v>
      </c>
      <c r="E630" s="38" t="s">
        <v>70</v>
      </c>
      <c r="F630" s="35" t="s">
        <v>19</v>
      </c>
      <c r="G630" s="24">
        <v>100</v>
      </c>
      <c r="H630" s="59">
        <v>100</v>
      </c>
      <c r="I630" s="47">
        <f t="shared" si="91"/>
        <v>100</v>
      </c>
      <c r="J630" s="138"/>
      <c r="K630" s="51"/>
      <c r="L630" s="96"/>
      <c r="M630" s="82"/>
      <c r="N630" s="96"/>
      <c r="O630" s="94"/>
      <c r="P630" s="130"/>
    </row>
    <row r="631" spans="1:17" s="2" customFormat="1" ht="24" x14ac:dyDescent="0.25">
      <c r="A631" s="91"/>
      <c r="B631" s="91"/>
      <c r="C631" s="91"/>
      <c r="D631" s="35" t="s">
        <v>17</v>
      </c>
      <c r="E631" s="38" t="s">
        <v>71</v>
      </c>
      <c r="F631" s="35" t="s">
        <v>19</v>
      </c>
      <c r="G631" s="24">
        <v>0</v>
      </c>
      <c r="H631" s="59">
        <v>0</v>
      </c>
      <c r="I631" s="47">
        <f>100-H631</f>
        <v>100</v>
      </c>
      <c r="J631" s="138"/>
      <c r="K631" s="51"/>
      <c r="L631" s="96"/>
      <c r="M631" s="82"/>
      <c r="N631" s="96"/>
      <c r="O631" s="94"/>
      <c r="P631" s="130"/>
      <c r="Q631" s="4"/>
    </row>
    <row r="632" spans="1:17" s="2" customFormat="1" ht="24" x14ac:dyDescent="0.25">
      <c r="A632" s="91"/>
      <c r="B632" s="91"/>
      <c r="C632" s="91"/>
      <c r="D632" s="35" t="s">
        <v>17</v>
      </c>
      <c r="E632" s="38" t="s">
        <v>72</v>
      </c>
      <c r="F632" s="35" t="s">
        <v>19</v>
      </c>
      <c r="G632" s="24">
        <v>20</v>
      </c>
      <c r="H632" s="59">
        <v>35</v>
      </c>
      <c r="I632" s="47">
        <f t="shared" si="91"/>
        <v>175</v>
      </c>
      <c r="J632" s="138"/>
      <c r="K632" s="51" t="s">
        <v>142</v>
      </c>
      <c r="L632" s="96"/>
      <c r="M632" s="82"/>
      <c r="N632" s="96"/>
      <c r="O632" s="94"/>
      <c r="P632" s="130"/>
    </row>
    <row r="633" spans="1:17" s="2" customFormat="1" ht="27.75" customHeight="1" x14ac:dyDescent="0.25">
      <c r="A633" s="91"/>
      <c r="B633" s="91"/>
      <c r="C633" s="91"/>
      <c r="D633" s="35" t="s">
        <v>17</v>
      </c>
      <c r="E633" s="38" t="s">
        <v>73</v>
      </c>
      <c r="F633" s="35" t="s">
        <v>19</v>
      </c>
      <c r="G633" s="24">
        <v>50</v>
      </c>
      <c r="H633" s="59">
        <v>100</v>
      </c>
      <c r="I633" s="47">
        <f>H633/G633*100</f>
        <v>200</v>
      </c>
      <c r="J633" s="138"/>
      <c r="K633" s="51" t="s">
        <v>143</v>
      </c>
      <c r="L633" s="96"/>
      <c r="M633" s="82"/>
      <c r="N633" s="96"/>
      <c r="O633" s="94"/>
      <c r="P633" s="130"/>
    </row>
    <row r="634" spans="1:17" s="2" customFormat="1" ht="39.75" customHeight="1" x14ac:dyDescent="0.25">
      <c r="A634" s="91"/>
      <c r="B634" s="91"/>
      <c r="C634" s="91"/>
      <c r="D634" s="35" t="s">
        <v>17</v>
      </c>
      <c r="E634" s="38" t="s">
        <v>74</v>
      </c>
      <c r="F634" s="35" t="s">
        <v>19</v>
      </c>
      <c r="G634" s="24">
        <v>90</v>
      </c>
      <c r="H634" s="59">
        <v>90</v>
      </c>
      <c r="I634" s="47">
        <f t="shared" si="91"/>
        <v>100</v>
      </c>
      <c r="J634" s="138"/>
      <c r="K634" s="51"/>
      <c r="L634" s="96"/>
      <c r="M634" s="82"/>
      <c r="N634" s="96"/>
      <c r="O634" s="94"/>
      <c r="P634" s="130"/>
    </row>
    <row r="635" spans="1:17" s="2" customFormat="1" ht="24" x14ac:dyDescent="0.25">
      <c r="A635" s="91"/>
      <c r="B635" s="92"/>
      <c r="C635" s="92"/>
      <c r="D635" s="35" t="s">
        <v>17</v>
      </c>
      <c r="E635" s="38" t="s">
        <v>75</v>
      </c>
      <c r="F635" s="35" t="s">
        <v>19</v>
      </c>
      <c r="G635" s="24">
        <v>100</v>
      </c>
      <c r="H635" s="59">
        <v>100</v>
      </c>
      <c r="I635" s="47">
        <f>H635/G635*100</f>
        <v>100</v>
      </c>
      <c r="J635" s="139"/>
      <c r="K635" s="34"/>
      <c r="L635" s="96"/>
      <c r="M635" s="78"/>
      <c r="N635" s="96"/>
      <c r="O635" s="95"/>
      <c r="P635" s="131"/>
    </row>
    <row r="636" spans="1:17" s="2" customFormat="1" ht="53.25" customHeight="1" x14ac:dyDescent="0.25">
      <c r="A636" s="82"/>
      <c r="B636" s="90" t="s">
        <v>86</v>
      </c>
      <c r="C636" s="90" t="s">
        <v>13</v>
      </c>
      <c r="D636" s="35" t="s">
        <v>14</v>
      </c>
      <c r="E636" s="38" t="s">
        <v>82</v>
      </c>
      <c r="F636" s="59" t="s">
        <v>43</v>
      </c>
      <c r="G636" s="58">
        <v>3</v>
      </c>
      <c r="H636" s="59">
        <v>3</v>
      </c>
      <c r="I636" s="47">
        <f>H636/G636*100</f>
        <v>100</v>
      </c>
      <c r="J636" s="46">
        <f>I636</f>
        <v>100</v>
      </c>
      <c r="K636" s="34"/>
      <c r="L636" s="104"/>
      <c r="M636" s="144">
        <f>AVERAGE(J636:J637)</f>
        <v>100</v>
      </c>
      <c r="N636" s="104"/>
      <c r="O636" s="132"/>
      <c r="P636" s="150"/>
    </row>
    <row r="637" spans="1:17" s="2" customFormat="1" ht="49.5" customHeight="1" x14ac:dyDescent="0.25">
      <c r="A637" s="78"/>
      <c r="B637" s="78"/>
      <c r="C637" s="78"/>
      <c r="D637" s="35" t="s">
        <v>244</v>
      </c>
      <c r="E637" s="38" t="s">
        <v>87</v>
      </c>
      <c r="F637" s="59" t="s">
        <v>19</v>
      </c>
      <c r="G637" s="58">
        <v>80</v>
      </c>
      <c r="H637" s="59">
        <v>80</v>
      </c>
      <c r="I637" s="47">
        <f>H637/G637*100</f>
        <v>100</v>
      </c>
      <c r="J637" s="76">
        <f>I637</f>
        <v>100</v>
      </c>
      <c r="K637" s="34"/>
      <c r="L637" s="105"/>
      <c r="M637" s="78"/>
      <c r="N637" s="105"/>
      <c r="O637" s="133"/>
      <c r="P637" s="78"/>
    </row>
    <row r="638" spans="1:17" ht="64.5" customHeight="1" x14ac:dyDescent="0.25">
      <c r="A638" s="90" t="s">
        <v>89</v>
      </c>
      <c r="B638" s="90" t="s">
        <v>66</v>
      </c>
      <c r="C638" s="90" t="s">
        <v>13</v>
      </c>
      <c r="D638" s="35" t="s">
        <v>14</v>
      </c>
      <c r="E638" s="38" t="s">
        <v>67</v>
      </c>
      <c r="F638" s="35" t="s">
        <v>43</v>
      </c>
      <c r="G638" s="24">
        <v>40</v>
      </c>
      <c r="H638" s="59">
        <v>51</v>
      </c>
      <c r="I638" s="51">
        <f t="shared" ref="I638:I669" si="92">H638/G638*100</f>
        <v>127.49999999999999</v>
      </c>
      <c r="J638" s="51">
        <f>I638</f>
        <v>127.49999999999999</v>
      </c>
      <c r="K638" s="60" t="s">
        <v>246</v>
      </c>
      <c r="L638" s="100" t="s">
        <v>59</v>
      </c>
      <c r="M638" s="101">
        <f>AVERAGE(J638:J646)</f>
        <v>114.08854166666666</v>
      </c>
      <c r="N638" s="101">
        <f>AVERAGE(M638:M652)</f>
        <v>102.82118055555554</v>
      </c>
      <c r="O638" s="93">
        <v>5</v>
      </c>
      <c r="P638" s="99" t="s">
        <v>63</v>
      </c>
    </row>
    <row r="639" spans="1:17" ht="24" x14ac:dyDescent="0.25">
      <c r="A639" s="91"/>
      <c r="B639" s="91"/>
      <c r="C639" s="91"/>
      <c r="D639" s="35" t="s">
        <v>17</v>
      </c>
      <c r="E639" s="38" t="s">
        <v>68</v>
      </c>
      <c r="F639" s="35" t="s">
        <v>19</v>
      </c>
      <c r="G639" s="24">
        <v>100</v>
      </c>
      <c r="H639" s="59">
        <v>100</v>
      </c>
      <c r="I639" s="51">
        <f t="shared" si="92"/>
        <v>100</v>
      </c>
      <c r="J639" s="81">
        <f>AVERAGE(I639:I646)</f>
        <v>100.67708333333333</v>
      </c>
      <c r="K639" s="36"/>
      <c r="L639" s="96"/>
      <c r="M639" s="87"/>
      <c r="N639" s="87"/>
      <c r="O639" s="94"/>
      <c r="P639" s="88"/>
    </row>
    <row r="640" spans="1:17" ht="24" x14ac:dyDescent="0.25">
      <c r="A640" s="91"/>
      <c r="B640" s="91"/>
      <c r="C640" s="91"/>
      <c r="D640" s="35" t="s">
        <v>17</v>
      </c>
      <c r="E640" s="38" t="s">
        <v>69</v>
      </c>
      <c r="F640" s="35" t="s">
        <v>19</v>
      </c>
      <c r="G640" s="24">
        <v>100</v>
      </c>
      <c r="H640" s="59">
        <v>100</v>
      </c>
      <c r="I640" s="51">
        <f t="shared" si="92"/>
        <v>100</v>
      </c>
      <c r="J640" s="96"/>
      <c r="K640" s="51"/>
      <c r="L640" s="96"/>
      <c r="M640" s="87"/>
      <c r="N640" s="87"/>
      <c r="O640" s="94"/>
      <c r="P640" s="88"/>
    </row>
    <row r="641" spans="1:16" ht="24" x14ac:dyDescent="0.25">
      <c r="A641" s="91"/>
      <c r="B641" s="91"/>
      <c r="C641" s="91"/>
      <c r="D641" s="35" t="s">
        <v>17</v>
      </c>
      <c r="E641" s="38" t="s">
        <v>70</v>
      </c>
      <c r="F641" s="35" t="s">
        <v>19</v>
      </c>
      <c r="G641" s="24">
        <v>100</v>
      </c>
      <c r="H641" s="59">
        <v>100</v>
      </c>
      <c r="I641" s="51">
        <f t="shared" si="92"/>
        <v>100</v>
      </c>
      <c r="J641" s="96"/>
      <c r="K641" s="51"/>
      <c r="L641" s="96"/>
      <c r="M641" s="87"/>
      <c r="N641" s="87"/>
      <c r="O641" s="94"/>
      <c r="P641" s="88"/>
    </row>
    <row r="642" spans="1:16" ht="24" x14ac:dyDescent="0.25">
      <c r="A642" s="91"/>
      <c r="B642" s="91"/>
      <c r="C642" s="91"/>
      <c r="D642" s="35" t="s">
        <v>17</v>
      </c>
      <c r="E642" s="38" t="s">
        <v>71</v>
      </c>
      <c r="F642" s="35" t="s">
        <v>19</v>
      </c>
      <c r="G642" s="24">
        <v>0</v>
      </c>
      <c r="H642" s="59">
        <v>0</v>
      </c>
      <c r="I642" s="51">
        <f>100-H642</f>
        <v>100</v>
      </c>
      <c r="J642" s="96"/>
      <c r="K642" s="51"/>
      <c r="L642" s="96"/>
      <c r="M642" s="87"/>
      <c r="N642" s="87"/>
      <c r="O642" s="94"/>
      <c r="P642" s="88"/>
    </row>
    <row r="643" spans="1:16" ht="27.75" customHeight="1" x14ac:dyDescent="0.25">
      <c r="A643" s="91"/>
      <c r="B643" s="91"/>
      <c r="C643" s="91"/>
      <c r="D643" s="35" t="s">
        <v>17</v>
      </c>
      <c r="E643" s="38" t="s">
        <v>72</v>
      </c>
      <c r="F643" s="35" t="s">
        <v>19</v>
      </c>
      <c r="G643" s="24">
        <v>40</v>
      </c>
      <c r="H643" s="59">
        <v>51</v>
      </c>
      <c r="I643" s="51">
        <f t="shared" si="92"/>
        <v>127.49999999999999</v>
      </c>
      <c r="J643" s="96"/>
      <c r="K643" s="60" t="s">
        <v>248</v>
      </c>
      <c r="L643" s="96"/>
      <c r="M643" s="87"/>
      <c r="N643" s="87"/>
      <c r="O643" s="94"/>
      <c r="P643" s="88"/>
    </row>
    <row r="644" spans="1:16" ht="42" customHeight="1" x14ac:dyDescent="0.25">
      <c r="A644" s="91"/>
      <c r="B644" s="91"/>
      <c r="C644" s="91"/>
      <c r="D644" s="35" t="s">
        <v>17</v>
      </c>
      <c r="E644" s="38" t="s">
        <v>73</v>
      </c>
      <c r="F644" s="35" t="s">
        <v>19</v>
      </c>
      <c r="G644" s="24">
        <v>60</v>
      </c>
      <c r="H644" s="59">
        <v>61</v>
      </c>
      <c r="I644" s="51">
        <f t="shared" si="92"/>
        <v>101.66666666666666</v>
      </c>
      <c r="J644" s="96"/>
      <c r="K644" s="60"/>
      <c r="L644" s="96"/>
      <c r="M644" s="87"/>
      <c r="N644" s="87"/>
      <c r="O644" s="94"/>
      <c r="P644" s="88"/>
    </row>
    <row r="645" spans="1:16" ht="63" customHeight="1" x14ac:dyDescent="0.25">
      <c r="A645" s="91"/>
      <c r="B645" s="91"/>
      <c r="C645" s="91"/>
      <c r="D645" s="35" t="s">
        <v>17</v>
      </c>
      <c r="E645" s="38" t="s">
        <v>74</v>
      </c>
      <c r="F645" s="35" t="s">
        <v>19</v>
      </c>
      <c r="G645" s="24">
        <v>80</v>
      </c>
      <c r="H645" s="59">
        <v>61</v>
      </c>
      <c r="I645" s="51">
        <f t="shared" si="92"/>
        <v>76.25</v>
      </c>
      <c r="J645" s="96"/>
      <c r="K645" s="60" t="s">
        <v>247</v>
      </c>
      <c r="L645" s="96"/>
      <c r="M645" s="87"/>
      <c r="N645" s="87"/>
      <c r="O645" s="94"/>
      <c r="P645" s="88"/>
    </row>
    <row r="646" spans="1:16" ht="24" x14ac:dyDescent="0.25">
      <c r="A646" s="91"/>
      <c r="B646" s="92"/>
      <c r="C646" s="92"/>
      <c r="D646" s="35" t="s">
        <v>17</v>
      </c>
      <c r="E646" s="38" t="s">
        <v>75</v>
      </c>
      <c r="F646" s="35" t="s">
        <v>19</v>
      </c>
      <c r="G646" s="24">
        <v>100</v>
      </c>
      <c r="H646" s="59">
        <v>100</v>
      </c>
      <c r="I646" s="51">
        <f t="shared" si="92"/>
        <v>100</v>
      </c>
      <c r="J646" s="97"/>
      <c r="K646" s="51"/>
      <c r="L646" s="96"/>
      <c r="M646" s="87"/>
      <c r="N646" s="87"/>
      <c r="O646" s="94"/>
      <c r="P646" s="88"/>
    </row>
    <row r="647" spans="1:16" ht="24" x14ac:dyDescent="0.25">
      <c r="A647" s="91"/>
      <c r="B647" s="90" t="s">
        <v>76</v>
      </c>
      <c r="C647" s="90" t="s">
        <v>13</v>
      </c>
      <c r="D647" s="35" t="s">
        <v>14</v>
      </c>
      <c r="E647" s="38" t="s">
        <v>77</v>
      </c>
      <c r="F647" s="35" t="s">
        <v>78</v>
      </c>
      <c r="G647" s="24">
        <v>25</v>
      </c>
      <c r="H647" s="59">
        <v>25</v>
      </c>
      <c r="I647" s="51">
        <f t="shared" si="92"/>
        <v>100</v>
      </c>
      <c r="J647" s="51">
        <f>I647</f>
        <v>100</v>
      </c>
      <c r="K647" s="51"/>
      <c r="L647" s="96"/>
      <c r="M647" s="101">
        <f>AVERAGE(J647:J649)</f>
        <v>98.4375</v>
      </c>
      <c r="N647" s="87"/>
      <c r="O647" s="94"/>
      <c r="P647" s="88"/>
    </row>
    <row r="648" spans="1:16" ht="87.75" customHeight="1" x14ac:dyDescent="0.25">
      <c r="A648" s="91"/>
      <c r="B648" s="91"/>
      <c r="C648" s="91"/>
      <c r="D648" s="35" t="s">
        <v>17</v>
      </c>
      <c r="E648" s="38" t="s">
        <v>79</v>
      </c>
      <c r="F648" s="35" t="s">
        <v>19</v>
      </c>
      <c r="G648" s="24">
        <v>80</v>
      </c>
      <c r="H648" s="59">
        <v>75</v>
      </c>
      <c r="I648" s="51">
        <f t="shared" si="92"/>
        <v>93.75</v>
      </c>
      <c r="J648" s="81">
        <f>AVERAGE(I648:I649)</f>
        <v>96.875</v>
      </c>
      <c r="K648" s="60" t="s">
        <v>140</v>
      </c>
      <c r="L648" s="96"/>
      <c r="M648" s="87"/>
      <c r="N648" s="87"/>
      <c r="O648" s="94"/>
      <c r="P648" s="88"/>
    </row>
    <row r="649" spans="1:16" ht="24" x14ac:dyDescent="0.25">
      <c r="A649" s="91"/>
      <c r="B649" s="91"/>
      <c r="C649" s="91"/>
      <c r="D649" s="35" t="s">
        <v>17</v>
      </c>
      <c r="E649" s="38" t="s">
        <v>80</v>
      </c>
      <c r="F649" s="35" t="s">
        <v>19</v>
      </c>
      <c r="G649" s="24">
        <v>100</v>
      </c>
      <c r="H649" s="59">
        <v>100</v>
      </c>
      <c r="I649" s="51">
        <f t="shared" si="92"/>
        <v>100</v>
      </c>
      <c r="J649" s="96"/>
      <c r="K649" s="51"/>
      <c r="L649" s="96"/>
      <c r="M649" s="87"/>
      <c r="N649" s="87"/>
      <c r="O649" s="94"/>
      <c r="P649" s="88"/>
    </row>
    <row r="650" spans="1:16" ht="24" x14ac:dyDescent="0.25">
      <c r="A650" s="91"/>
      <c r="B650" s="90" t="s">
        <v>81</v>
      </c>
      <c r="C650" s="90" t="s">
        <v>13</v>
      </c>
      <c r="D650" s="35" t="s">
        <v>14</v>
      </c>
      <c r="E650" s="38" t="s">
        <v>82</v>
      </c>
      <c r="F650" s="35" t="s">
        <v>43</v>
      </c>
      <c r="G650" s="24">
        <v>30</v>
      </c>
      <c r="H650" s="59">
        <v>30</v>
      </c>
      <c r="I650" s="51">
        <f t="shared" si="92"/>
        <v>100</v>
      </c>
      <c r="J650" s="51">
        <f>I650</f>
        <v>100</v>
      </c>
      <c r="K650" s="51"/>
      <c r="L650" s="96"/>
      <c r="M650" s="101">
        <f>AVERAGE(J650:J652)</f>
        <v>95.9375</v>
      </c>
      <c r="N650" s="87"/>
      <c r="O650" s="94"/>
      <c r="P650" s="88"/>
    </row>
    <row r="651" spans="1:16" ht="90" customHeight="1" x14ac:dyDescent="0.25">
      <c r="A651" s="91"/>
      <c r="B651" s="91"/>
      <c r="C651" s="91"/>
      <c r="D651" s="35" t="s">
        <v>17</v>
      </c>
      <c r="E651" s="38" t="s">
        <v>83</v>
      </c>
      <c r="F651" s="35" t="s">
        <v>19</v>
      </c>
      <c r="G651" s="52">
        <v>80</v>
      </c>
      <c r="H651" s="59">
        <v>67</v>
      </c>
      <c r="I651" s="51">
        <f t="shared" si="92"/>
        <v>83.75</v>
      </c>
      <c r="J651" s="81">
        <f>AVERAGE(I651:I652)</f>
        <v>91.875</v>
      </c>
      <c r="K651" s="51" t="s">
        <v>140</v>
      </c>
      <c r="L651" s="96"/>
      <c r="M651" s="87"/>
      <c r="N651" s="87"/>
      <c r="O651" s="94"/>
      <c r="P651" s="88"/>
    </row>
    <row r="652" spans="1:16" ht="24" x14ac:dyDescent="0.25">
      <c r="A652" s="92"/>
      <c r="B652" s="92"/>
      <c r="C652" s="92"/>
      <c r="D652" s="35" t="s">
        <v>17</v>
      </c>
      <c r="E652" s="38" t="s">
        <v>84</v>
      </c>
      <c r="F652" s="35" t="s">
        <v>19</v>
      </c>
      <c r="G652" s="24">
        <v>100</v>
      </c>
      <c r="H652" s="59">
        <v>100</v>
      </c>
      <c r="I652" s="51">
        <f t="shared" si="92"/>
        <v>100</v>
      </c>
      <c r="J652" s="97"/>
      <c r="K652" s="51"/>
      <c r="L652" s="97"/>
      <c r="M652" s="87"/>
      <c r="N652" s="87"/>
      <c r="O652" s="95"/>
      <c r="P652" s="88"/>
    </row>
    <row r="653" spans="1:16" ht="30" customHeight="1" x14ac:dyDescent="0.25">
      <c r="A653" s="90" t="s">
        <v>90</v>
      </c>
      <c r="B653" s="90" t="s">
        <v>66</v>
      </c>
      <c r="C653" s="90" t="s">
        <v>13</v>
      </c>
      <c r="D653" s="35" t="s">
        <v>14</v>
      </c>
      <c r="E653" s="38" t="s">
        <v>67</v>
      </c>
      <c r="F653" s="35" t="s">
        <v>43</v>
      </c>
      <c r="G653" s="24">
        <v>39</v>
      </c>
      <c r="H653" s="59">
        <v>39</v>
      </c>
      <c r="I653" s="51">
        <f t="shared" si="92"/>
        <v>100</v>
      </c>
      <c r="J653" s="51">
        <f>I653</f>
        <v>100</v>
      </c>
      <c r="K653" s="51"/>
      <c r="L653" s="81" t="s">
        <v>59</v>
      </c>
      <c r="M653" s="101">
        <f>AVERAGE(J653:J661)</f>
        <v>102.97604166666667</v>
      </c>
      <c r="N653" s="134">
        <f>AVERAGE(M653:M669)</f>
        <v>98.322135416666669</v>
      </c>
      <c r="O653" s="93">
        <v>5</v>
      </c>
      <c r="P653" s="77" t="s">
        <v>63</v>
      </c>
    </row>
    <row r="654" spans="1:16" ht="24" x14ac:dyDescent="0.25">
      <c r="A654" s="91"/>
      <c r="B654" s="91"/>
      <c r="C654" s="91"/>
      <c r="D654" s="35" t="s">
        <v>17</v>
      </c>
      <c r="E654" s="38" t="s">
        <v>68</v>
      </c>
      <c r="F654" s="35" t="s">
        <v>19</v>
      </c>
      <c r="G654" s="24">
        <v>100</v>
      </c>
      <c r="H654" s="59">
        <v>100</v>
      </c>
      <c r="I654" s="51">
        <f t="shared" si="92"/>
        <v>100</v>
      </c>
      <c r="J654" s="81">
        <f>AVERAGE(I654:I661)</f>
        <v>105.95208333333333</v>
      </c>
      <c r="K654" s="51"/>
      <c r="L654" s="96"/>
      <c r="M654" s="87"/>
      <c r="N654" s="135"/>
      <c r="O654" s="94"/>
      <c r="P654" s="91"/>
    </row>
    <row r="655" spans="1:16" ht="24" x14ac:dyDescent="0.25">
      <c r="A655" s="91"/>
      <c r="B655" s="91"/>
      <c r="C655" s="91"/>
      <c r="D655" s="35" t="s">
        <v>17</v>
      </c>
      <c r="E655" s="38" t="s">
        <v>69</v>
      </c>
      <c r="F655" s="35" t="s">
        <v>19</v>
      </c>
      <c r="G655" s="24">
        <v>100</v>
      </c>
      <c r="H655" s="59">
        <v>100</v>
      </c>
      <c r="I655" s="51">
        <f t="shared" si="92"/>
        <v>100</v>
      </c>
      <c r="J655" s="96"/>
      <c r="K655" s="51"/>
      <c r="L655" s="96"/>
      <c r="M655" s="87"/>
      <c r="N655" s="135"/>
      <c r="O655" s="94"/>
      <c r="P655" s="91"/>
    </row>
    <row r="656" spans="1:16" ht="24" x14ac:dyDescent="0.25">
      <c r="A656" s="91"/>
      <c r="B656" s="91"/>
      <c r="C656" s="91"/>
      <c r="D656" s="35" t="s">
        <v>17</v>
      </c>
      <c r="E656" s="38" t="s">
        <v>70</v>
      </c>
      <c r="F656" s="35" t="s">
        <v>19</v>
      </c>
      <c r="G656" s="24">
        <v>100</v>
      </c>
      <c r="H656" s="59">
        <v>100</v>
      </c>
      <c r="I656" s="51">
        <f t="shared" si="92"/>
        <v>100</v>
      </c>
      <c r="J656" s="96"/>
      <c r="K656" s="51"/>
      <c r="L656" s="96"/>
      <c r="M656" s="87"/>
      <c r="N656" s="135"/>
      <c r="O656" s="94"/>
      <c r="P656" s="91"/>
    </row>
    <row r="657" spans="1:16" ht="100.5" customHeight="1" x14ac:dyDescent="0.25">
      <c r="A657" s="91"/>
      <c r="B657" s="91"/>
      <c r="C657" s="91"/>
      <c r="D657" s="35" t="s">
        <v>17</v>
      </c>
      <c r="E657" s="38" t="s">
        <v>153</v>
      </c>
      <c r="F657" s="35" t="s">
        <v>19</v>
      </c>
      <c r="G657" s="24">
        <v>0</v>
      </c>
      <c r="H657" s="59">
        <v>10.3</v>
      </c>
      <c r="I657" s="51">
        <f>100-H657</f>
        <v>89.7</v>
      </c>
      <c r="J657" s="96"/>
      <c r="K657" s="51" t="s">
        <v>249</v>
      </c>
      <c r="L657" s="96"/>
      <c r="M657" s="87"/>
      <c r="N657" s="135"/>
      <c r="O657" s="94"/>
      <c r="P657" s="91"/>
    </row>
    <row r="658" spans="1:16" ht="49.5" customHeight="1" x14ac:dyDescent="0.25">
      <c r="A658" s="91"/>
      <c r="B658" s="91"/>
      <c r="C658" s="91"/>
      <c r="D658" s="35" t="s">
        <v>17</v>
      </c>
      <c r="E658" s="38" t="s">
        <v>72</v>
      </c>
      <c r="F658" s="35" t="s">
        <v>19</v>
      </c>
      <c r="G658" s="24">
        <v>10</v>
      </c>
      <c r="H658" s="59">
        <v>15</v>
      </c>
      <c r="I658" s="51">
        <f t="shared" si="92"/>
        <v>150</v>
      </c>
      <c r="J658" s="96"/>
      <c r="K658" s="51" t="s">
        <v>250</v>
      </c>
      <c r="L658" s="96"/>
      <c r="M658" s="87"/>
      <c r="N658" s="135"/>
      <c r="O658" s="94"/>
      <c r="P658" s="91"/>
    </row>
    <row r="659" spans="1:16" ht="39" customHeight="1" x14ac:dyDescent="0.25">
      <c r="A659" s="91"/>
      <c r="B659" s="91"/>
      <c r="C659" s="91"/>
      <c r="D659" s="35" t="s">
        <v>17</v>
      </c>
      <c r="E659" s="38" t="s">
        <v>73</v>
      </c>
      <c r="F659" s="35" t="s">
        <v>19</v>
      </c>
      <c r="G659" s="24">
        <v>80</v>
      </c>
      <c r="H659" s="59">
        <v>77</v>
      </c>
      <c r="I659" s="51">
        <f t="shared" si="92"/>
        <v>96.25</v>
      </c>
      <c r="J659" s="96"/>
      <c r="K659" s="60"/>
      <c r="L659" s="96"/>
      <c r="M659" s="87"/>
      <c r="N659" s="135"/>
      <c r="O659" s="94"/>
      <c r="P659" s="91"/>
    </row>
    <row r="660" spans="1:16" ht="72" x14ac:dyDescent="0.25">
      <c r="A660" s="91"/>
      <c r="B660" s="91"/>
      <c r="C660" s="91"/>
      <c r="D660" s="35" t="s">
        <v>17</v>
      </c>
      <c r="E660" s="38" t="s">
        <v>74</v>
      </c>
      <c r="F660" s="35" t="s">
        <v>19</v>
      </c>
      <c r="G660" s="24">
        <v>60</v>
      </c>
      <c r="H660" s="59">
        <v>67</v>
      </c>
      <c r="I660" s="51">
        <f t="shared" si="92"/>
        <v>111.66666666666667</v>
      </c>
      <c r="J660" s="96"/>
      <c r="K660" s="60" t="s">
        <v>172</v>
      </c>
      <c r="L660" s="96"/>
      <c r="M660" s="87"/>
      <c r="N660" s="135"/>
      <c r="O660" s="94"/>
      <c r="P660" s="91"/>
    </row>
    <row r="661" spans="1:16" ht="29.25" customHeight="1" x14ac:dyDescent="0.25">
      <c r="A661" s="91"/>
      <c r="B661" s="92"/>
      <c r="C661" s="92"/>
      <c r="D661" s="35" t="s">
        <v>17</v>
      </c>
      <c r="E661" s="38" t="s">
        <v>75</v>
      </c>
      <c r="F661" s="35" t="s">
        <v>19</v>
      </c>
      <c r="G661" s="24">
        <v>100</v>
      </c>
      <c r="H661" s="59">
        <v>100</v>
      </c>
      <c r="I661" s="51">
        <f t="shared" si="92"/>
        <v>100</v>
      </c>
      <c r="J661" s="97"/>
      <c r="K661" s="51"/>
      <c r="L661" s="96"/>
      <c r="M661" s="87"/>
      <c r="N661" s="135"/>
      <c r="O661" s="94"/>
      <c r="P661" s="91"/>
    </row>
    <row r="662" spans="1:16" ht="60.75" customHeight="1" x14ac:dyDescent="0.25">
      <c r="A662" s="91"/>
      <c r="B662" s="90" t="s">
        <v>86</v>
      </c>
      <c r="C662" s="90" t="s">
        <v>13</v>
      </c>
      <c r="D662" s="35" t="s">
        <v>14</v>
      </c>
      <c r="E662" s="38" t="s">
        <v>82</v>
      </c>
      <c r="F662" s="35" t="s">
        <v>43</v>
      </c>
      <c r="G662" s="61">
        <v>1</v>
      </c>
      <c r="H662" s="59">
        <v>1</v>
      </c>
      <c r="I662" s="51">
        <f t="shared" si="92"/>
        <v>100</v>
      </c>
      <c r="J662" s="36">
        <f>I662</f>
        <v>100</v>
      </c>
      <c r="K662" s="51"/>
      <c r="L662" s="96"/>
      <c r="M662" s="81">
        <f>AVERAGE(J662:J663)</f>
        <v>100</v>
      </c>
      <c r="N662" s="135"/>
      <c r="O662" s="94"/>
      <c r="P662" s="91"/>
    </row>
    <row r="663" spans="1:16" ht="48.75" customHeight="1" x14ac:dyDescent="0.25">
      <c r="A663" s="91"/>
      <c r="B663" s="91"/>
      <c r="C663" s="91"/>
      <c r="D663" s="35" t="s">
        <v>17</v>
      </c>
      <c r="E663" s="38" t="s">
        <v>87</v>
      </c>
      <c r="F663" s="35" t="s">
        <v>19</v>
      </c>
      <c r="G663" s="61">
        <v>100</v>
      </c>
      <c r="H663" s="59">
        <v>100</v>
      </c>
      <c r="I663" s="51">
        <f t="shared" si="92"/>
        <v>100</v>
      </c>
      <c r="J663" s="36">
        <f>I663</f>
        <v>100</v>
      </c>
      <c r="K663" s="51"/>
      <c r="L663" s="96"/>
      <c r="M663" s="82"/>
      <c r="N663" s="135"/>
      <c r="O663" s="94"/>
      <c r="P663" s="91"/>
    </row>
    <row r="664" spans="1:16" ht="44.25" customHeight="1" x14ac:dyDescent="0.25">
      <c r="A664" s="91"/>
      <c r="B664" s="90" t="s">
        <v>76</v>
      </c>
      <c r="C664" s="90" t="s">
        <v>13</v>
      </c>
      <c r="D664" s="35" t="s">
        <v>14</v>
      </c>
      <c r="E664" s="38" t="s">
        <v>77</v>
      </c>
      <c r="F664" s="35" t="s">
        <v>78</v>
      </c>
      <c r="G664" s="24">
        <v>40</v>
      </c>
      <c r="H664" s="59">
        <v>40</v>
      </c>
      <c r="I664" s="51">
        <f t="shared" si="92"/>
        <v>100</v>
      </c>
      <c r="J664" s="51">
        <f>I664</f>
        <v>100</v>
      </c>
      <c r="K664" s="51"/>
      <c r="L664" s="96"/>
      <c r="M664" s="81">
        <f>AVERAGE(J664:J666)</f>
        <v>100</v>
      </c>
      <c r="N664" s="135"/>
      <c r="O664" s="94"/>
      <c r="P664" s="91"/>
    </row>
    <row r="665" spans="1:16" ht="33" customHeight="1" x14ac:dyDescent="0.25">
      <c r="A665" s="91"/>
      <c r="B665" s="91"/>
      <c r="C665" s="91"/>
      <c r="D665" s="35" t="s">
        <v>17</v>
      </c>
      <c r="E665" s="38" t="s">
        <v>79</v>
      </c>
      <c r="F665" s="35" t="s">
        <v>19</v>
      </c>
      <c r="G665" s="24">
        <v>100</v>
      </c>
      <c r="H665" s="59">
        <v>100</v>
      </c>
      <c r="I665" s="51">
        <f t="shared" si="92"/>
        <v>100</v>
      </c>
      <c r="J665" s="81">
        <f>AVERAGE(I665:I666)</f>
        <v>100</v>
      </c>
      <c r="K665" s="51"/>
      <c r="L665" s="96"/>
      <c r="M665" s="82"/>
      <c r="N665" s="135"/>
      <c r="O665" s="94"/>
      <c r="P665" s="91"/>
    </row>
    <row r="666" spans="1:16" ht="34.5" customHeight="1" x14ac:dyDescent="0.25">
      <c r="A666" s="91"/>
      <c r="B666" s="91"/>
      <c r="C666" s="92"/>
      <c r="D666" s="35" t="s">
        <v>17</v>
      </c>
      <c r="E666" s="38" t="s">
        <v>80</v>
      </c>
      <c r="F666" s="35" t="s">
        <v>19</v>
      </c>
      <c r="G666" s="24">
        <v>100</v>
      </c>
      <c r="H666" s="59">
        <v>100</v>
      </c>
      <c r="I666" s="51">
        <f t="shared" si="92"/>
        <v>100</v>
      </c>
      <c r="J666" s="96"/>
      <c r="K666" s="51"/>
      <c r="L666" s="96"/>
      <c r="M666" s="78"/>
      <c r="N666" s="135"/>
      <c r="O666" s="94"/>
      <c r="P666" s="91"/>
    </row>
    <row r="667" spans="1:16" ht="42" customHeight="1" x14ac:dyDescent="0.25">
      <c r="A667" s="91"/>
      <c r="B667" s="90" t="s">
        <v>81</v>
      </c>
      <c r="C667" s="90" t="s">
        <v>13</v>
      </c>
      <c r="D667" s="35" t="s">
        <v>14</v>
      </c>
      <c r="E667" s="38" t="s">
        <v>82</v>
      </c>
      <c r="F667" s="35" t="s">
        <v>43</v>
      </c>
      <c r="G667" s="24">
        <v>25</v>
      </c>
      <c r="H667" s="59">
        <v>25</v>
      </c>
      <c r="I667" s="51">
        <f t="shared" si="92"/>
        <v>100</v>
      </c>
      <c r="J667" s="51">
        <f>I667</f>
        <v>100</v>
      </c>
      <c r="K667" s="51"/>
      <c r="L667" s="96"/>
      <c r="M667" s="81">
        <f>AVERAGE(J667:J669)</f>
        <v>90.3125</v>
      </c>
      <c r="N667" s="135"/>
      <c r="O667" s="94"/>
      <c r="P667" s="91"/>
    </row>
    <row r="668" spans="1:16" ht="42" customHeight="1" x14ac:dyDescent="0.25">
      <c r="A668" s="91"/>
      <c r="B668" s="91"/>
      <c r="C668" s="91"/>
      <c r="D668" s="35" t="s">
        <v>17</v>
      </c>
      <c r="E668" s="38" t="s">
        <v>83</v>
      </c>
      <c r="F668" s="35" t="s">
        <v>19</v>
      </c>
      <c r="G668" s="52">
        <v>100</v>
      </c>
      <c r="H668" s="59">
        <v>100</v>
      </c>
      <c r="I668" s="51">
        <f t="shared" si="92"/>
        <v>100</v>
      </c>
      <c r="J668" s="81">
        <f>AVERAGE(I668:I669)</f>
        <v>80.625</v>
      </c>
      <c r="K668" s="51"/>
      <c r="L668" s="96"/>
      <c r="M668" s="82"/>
      <c r="N668" s="135"/>
      <c r="O668" s="94"/>
      <c r="P668" s="91"/>
    </row>
    <row r="669" spans="1:16" ht="50.25" customHeight="1" x14ac:dyDescent="0.25">
      <c r="A669" s="92"/>
      <c r="B669" s="92"/>
      <c r="C669" s="92"/>
      <c r="D669" s="35" t="s">
        <v>17</v>
      </c>
      <c r="E669" s="38" t="s">
        <v>84</v>
      </c>
      <c r="F669" s="35" t="s">
        <v>19</v>
      </c>
      <c r="G669" s="24">
        <v>80</v>
      </c>
      <c r="H669" s="59">
        <v>49</v>
      </c>
      <c r="I669" s="51">
        <f t="shared" si="92"/>
        <v>61.250000000000007</v>
      </c>
      <c r="J669" s="97"/>
      <c r="K669" s="34" t="s">
        <v>251</v>
      </c>
      <c r="L669" s="97"/>
      <c r="M669" s="78"/>
      <c r="N669" s="136"/>
      <c r="O669" s="95"/>
      <c r="P669" s="92"/>
    </row>
    <row r="670" spans="1:16" ht="24" x14ac:dyDescent="0.25">
      <c r="A670" s="90" t="s">
        <v>91</v>
      </c>
      <c r="B670" s="90" t="s">
        <v>66</v>
      </c>
      <c r="C670" s="90" t="s">
        <v>13</v>
      </c>
      <c r="D670" s="35" t="s">
        <v>14</v>
      </c>
      <c r="E670" s="38" t="s">
        <v>67</v>
      </c>
      <c r="F670" s="35" t="s">
        <v>43</v>
      </c>
      <c r="G670" s="24">
        <v>56</v>
      </c>
      <c r="H670" s="59">
        <v>57</v>
      </c>
      <c r="I670" s="51">
        <f>H670/G670*100</f>
        <v>101.78571428571428</v>
      </c>
      <c r="J670" s="51">
        <f>I670</f>
        <v>101.78571428571428</v>
      </c>
      <c r="K670" s="18"/>
      <c r="L670" s="100" t="s">
        <v>59</v>
      </c>
      <c r="M670" s="101">
        <f>AVERAGE(J670:J678)</f>
        <v>102.60327380952381</v>
      </c>
      <c r="N670" s="81">
        <f>AVERAGE(M670:M686)</f>
        <v>103.63519345238095</v>
      </c>
      <c r="O670" s="93">
        <v>5</v>
      </c>
      <c r="P670" s="99" t="s">
        <v>63</v>
      </c>
    </row>
    <row r="671" spans="1:16" ht="24" x14ac:dyDescent="0.25">
      <c r="A671" s="91"/>
      <c r="B671" s="91"/>
      <c r="C671" s="91"/>
      <c r="D671" s="35" t="s">
        <v>17</v>
      </c>
      <c r="E671" s="38" t="s">
        <v>68</v>
      </c>
      <c r="F671" s="35" t="s">
        <v>19</v>
      </c>
      <c r="G671" s="24">
        <v>100</v>
      </c>
      <c r="H671" s="59">
        <v>100</v>
      </c>
      <c r="I671" s="51">
        <f>H671/G671*100</f>
        <v>100</v>
      </c>
      <c r="J671" s="81">
        <f>AVERAGE(I671:I678)</f>
        <v>103.42083333333333</v>
      </c>
      <c r="K671" s="36"/>
      <c r="L671" s="96"/>
      <c r="M671" s="87"/>
      <c r="N671" s="96"/>
      <c r="O671" s="94"/>
      <c r="P671" s="88"/>
    </row>
    <row r="672" spans="1:16" ht="24" x14ac:dyDescent="0.25">
      <c r="A672" s="91"/>
      <c r="B672" s="91"/>
      <c r="C672" s="91"/>
      <c r="D672" s="35" t="s">
        <v>17</v>
      </c>
      <c r="E672" s="38" t="s">
        <v>69</v>
      </c>
      <c r="F672" s="35" t="s">
        <v>19</v>
      </c>
      <c r="G672" s="24">
        <v>100</v>
      </c>
      <c r="H672" s="59">
        <v>100</v>
      </c>
      <c r="I672" s="51">
        <f>H672/G672*100</f>
        <v>100</v>
      </c>
      <c r="J672" s="96"/>
      <c r="K672" s="51"/>
      <c r="L672" s="96"/>
      <c r="M672" s="87"/>
      <c r="N672" s="96"/>
      <c r="O672" s="94"/>
      <c r="P672" s="88"/>
    </row>
    <row r="673" spans="1:16" ht="24" x14ac:dyDescent="0.25">
      <c r="A673" s="91"/>
      <c r="B673" s="91"/>
      <c r="C673" s="91"/>
      <c r="D673" s="35" t="s">
        <v>17</v>
      </c>
      <c r="E673" s="38" t="s">
        <v>70</v>
      </c>
      <c r="F673" s="35" t="s">
        <v>19</v>
      </c>
      <c r="G673" s="24">
        <v>100</v>
      </c>
      <c r="H673" s="59">
        <v>100</v>
      </c>
      <c r="I673" s="51">
        <f t="shared" ref="I673:I683" si="93">H673/G673*100</f>
        <v>100</v>
      </c>
      <c r="J673" s="96"/>
      <c r="K673" s="51"/>
      <c r="L673" s="96"/>
      <c r="M673" s="87"/>
      <c r="N673" s="96"/>
      <c r="O673" s="94"/>
      <c r="P673" s="88"/>
    </row>
    <row r="674" spans="1:16" ht="24" x14ac:dyDescent="0.25">
      <c r="A674" s="91"/>
      <c r="B674" s="91"/>
      <c r="C674" s="91"/>
      <c r="D674" s="35" t="s">
        <v>17</v>
      </c>
      <c r="E674" s="38" t="s">
        <v>71</v>
      </c>
      <c r="F674" s="35" t="s">
        <v>19</v>
      </c>
      <c r="G674" s="24">
        <v>0</v>
      </c>
      <c r="H674" s="59">
        <v>1.8</v>
      </c>
      <c r="I674" s="51">
        <f>100-H674</f>
        <v>98.2</v>
      </c>
      <c r="J674" s="96"/>
      <c r="K674" s="51"/>
      <c r="L674" s="96"/>
      <c r="M674" s="87"/>
      <c r="N674" s="96"/>
      <c r="O674" s="94"/>
      <c r="P674" s="88"/>
    </row>
    <row r="675" spans="1:16" ht="39.75" customHeight="1" x14ac:dyDescent="0.25">
      <c r="A675" s="91"/>
      <c r="B675" s="91"/>
      <c r="C675" s="91"/>
      <c r="D675" s="35" t="s">
        <v>17</v>
      </c>
      <c r="E675" s="38" t="s">
        <v>72</v>
      </c>
      <c r="F675" s="35" t="s">
        <v>19</v>
      </c>
      <c r="G675" s="24">
        <v>40</v>
      </c>
      <c r="H675" s="59">
        <v>53</v>
      </c>
      <c r="I675" s="51">
        <f t="shared" si="93"/>
        <v>132.5</v>
      </c>
      <c r="J675" s="96"/>
      <c r="K675" s="51" t="s">
        <v>252</v>
      </c>
      <c r="L675" s="96"/>
      <c r="M675" s="87"/>
      <c r="N675" s="96"/>
      <c r="O675" s="94"/>
      <c r="P675" s="88"/>
    </row>
    <row r="676" spans="1:16" ht="24" x14ac:dyDescent="0.25">
      <c r="A676" s="91"/>
      <c r="B676" s="91"/>
      <c r="C676" s="91"/>
      <c r="D676" s="35" t="s">
        <v>17</v>
      </c>
      <c r="E676" s="38" t="s">
        <v>73</v>
      </c>
      <c r="F676" s="35" t="s">
        <v>19</v>
      </c>
      <c r="G676" s="24">
        <v>60</v>
      </c>
      <c r="H676" s="59">
        <v>58</v>
      </c>
      <c r="I676" s="51">
        <f t="shared" si="93"/>
        <v>96.666666666666671</v>
      </c>
      <c r="J676" s="96"/>
      <c r="K676" s="51"/>
      <c r="L676" s="96"/>
      <c r="M676" s="87"/>
      <c r="N676" s="96"/>
      <c r="O676" s="94"/>
      <c r="P676" s="88"/>
    </row>
    <row r="677" spans="1:16" ht="24" x14ac:dyDescent="0.25">
      <c r="A677" s="91"/>
      <c r="B677" s="91"/>
      <c r="C677" s="91"/>
      <c r="D677" s="35" t="s">
        <v>17</v>
      </c>
      <c r="E677" s="38" t="s">
        <v>74</v>
      </c>
      <c r="F677" s="35" t="s">
        <v>19</v>
      </c>
      <c r="G677" s="24">
        <v>70</v>
      </c>
      <c r="H677" s="59">
        <v>70</v>
      </c>
      <c r="I677" s="51">
        <f t="shared" si="93"/>
        <v>100</v>
      </c>
      <c r="J677" s="96"/>
      <c r="K677" s="51"/>
      <c r="L677" s="96"/>
      <c r="M677" s="87"/>
      <c r="N677" s="96"/>
      <c r="O677" s="94"/>
      <c r="P677" s="88"/>
    </row>
    <row r="678" spans="1:16" ht="24" x14ac:dyDescent="0.25">
      <c r="A678" s="91"/>
      <c r="B678" s="92"/>
      <c r="C678" s="92"/>
      <c r="D678" s="35" t="s">
        <v>17</v>
      </c>
      <c r="E678" s="38" t="s">
        <v>75</v>
      </c>
      <c r="F678" s="35" t="s">
        <v>19</v>
      </c>
      <c r="G678" s="24">
        <v>100</v>
      </c>
      <c r="H678" s="59">
        <v>100</v>
      </c>
      <c r="I678" s="51">
        <f t="shared" si="93"/>
        <v>100</v>
      </c>
      <c r="J678" s="97"/>
      <c r="K678" s="51"/>
      <c r="L678" s="96"/>
      <c r="M678" s="87"/>
      <c r="N678" s="96"/>
      <c r="O678" s="94"/>
      <c r="P678" s="88"/>
    </row>
    <row r="679" spans="1:16" ht="24" x14ac:dyDescent="0.25">
      <c r="A679" s="91"/>
      <c r="B679" s="90" t="s">
        <v>86</v>
      </c>
      <c r="C679" s="90" t="s">
        <v>13</v>
      </c>
      <c r="D679" s="35" t="s">
        <v>14</v>
      </c>
      <c r="E679" s="38" t="s">
        <v>82</v>
      </c>
      <c r="F679" s="35" t="s">
        <v>43</v>
      </c>
      <c r="G679" s="24">
        <v>2</v>
      </c>
      <c r="H679" s="59">
        <v>2</v>
      </c>
      <c r="I679" s="51">
        <f t="shared" si="93"/>
        <v>100</v>
      </c>
      <c r="J679" s="36">
        <f>I679</f>
        <v>100</v>
      </c>
      <c r="K679" s="51"/>
      <c r="L679" s="96"/>
      <c r="M679" s="101">
        <f>AVERAGE(J679:J680)</f>
        <v>100</v>
      </c>
      <c r="N679" s="82"/>
      <c r="O679" s="94"/>
      <c r="P679" s="88"/>
    </row>
    <row r="680" spans="1:16" ht="92.25" customHeight="1" x14ac:dyDescent="0.25">
      <c r="A680" s="91"/>
      <c r="B680" s="91"/>
      <c r="C680" s="91"/>
      <c r="D680" s="35" t="s">
        <v>17</v>
      </c>
      <c r="E680" s="38" t="s">
        <v>87</v>
      </c>
      <c r="F680" s="35" t="s">
        <v>19</v>
      </c>
      <c r="G680" s="24">
        <v>100</v>
      </c>
      <c r="H680" s="59">
        <v>100</v>
      </c>
      <c r="I680" s="51">
        <f t="shared" si="93"/>
        <v>100</v>
      </c>
      <c r="J680" s="36">
        <f>I680</f>
        <v>100</v>
      </c>
      <c r="K680" s="51"/>
      <c r="L680" s="96"/>
      <c r="M680" s="87"/>
      <c r="N680" s="82"/>
      <c r="O680" s="94"/>
      <c r="P680" s="88"/>
    </row>
    <row r="681" spans="1:16" ht="24" x14ac:dyDescent="0.25">
      <c r="A681" s="91"/>
      <c r="B681" s="90" t="s">
        <v>76</v>
      </c>
      <c r="C681" s="90" t="s">
        <v>13</v>
      </c>
      <c r="D681" s="35" t="s">
        <v>14</v>
      </c>
      <c r="E681" s="38" t="s">
        <v>77</v>
      </c>
      <c r="F681" s="35" t="s">
        <v>78</v>
      </c>
      <c r="G681" s="24">
        <v>40</v>
      </c>
      <c r="H681" s="59">
        <v>39</v>
      </c>
      <c r="I681" s="51">
        <f t="shared" si="93"/>
        <v>97.5</v>
      </c>
      <c r="J681" s="51">
        <f>I681</f>
        <v>97.5</v>
      </c>
      <c r="K681" s="51"/>
      <c r="L681" s="96"/>
      <c r="M681" s="101">
        <f>AVERAGE(J681:J683)</f>
        <v>98.75</v>
      </c>
      <c r="N681" s="82"/>
      <c r="O681" s="94"/>
      <c r="P681" s="88"/>
    </row>
    <row r="682" spans="1:16" ht="72" customHeight="1" x14ac:dyDescent="0.25">
      <c r="A682" s="91"/>
      <c r="B682" s="91"/>
      <c r="C682" s="91"/>
      <c r="D682" s="35" t="s">
        <v>17</v>
      </c>
      <c r="E682" s="38" t="s">
        <v>79</v>
      </c>
      <c r="F682" s="35" t="s">
        <v>19</v>
      </c>
      <c r="G682" s="24">
        <v>80</v>
      </c>
      <c r="H682" s="59">
        <v>80</v>
      </c>
      <c r="I682" s="51">
        <f t="shared" si="93"/>
        <v>100</v>
      </c>
      <c r="J682" s="81">
        <f>AVERAGE(I682:I683)</f>
        <v>100</v>
      </c>
      <c r="K682" s="51"/>
      <c r="L682" s="96"/>
      <c r="M682" s="87"/>
      <c r="N682" s="82"/>
      <c r="O682" s="94"/>
      <c r="P682" s="88"/>
    </row>
    <row r="683" spans="1:16" ht="51" customHeight="1" x14ac:dyDescent="0.25">
      <c r="A683" s="91"/>
      <c r="B683" s="91"/>
      <c r="C683" s="92"/>
      <c r="D683" s="35" t="s">
        <v>17</v>
      </c>
      <c r="E683" s="38" t="s">
        <v>80</v>
      </c>
      <c r="F683" s="35" t="s">
        <v>19</v>
      </c>
      <c r="G683" s="24">
        <v>100</v>
      </c>
      <c r="H683" s="59">
        <v>100</v>
      </c>
      <c r="I683" s="51">
        <f t="shared" si="93"/>
        <v>100</v>
      </c>
      <c r="J683" s="96"/>
      <c r="K683" s="51"/>
      <c r="L683" s="96"/>
      <c r="M683" s="87"/>
      <c r="N683" s="82"/>
      <c r="O683" s="94"/>
      <c r="P683" s="88"/>
    </row>
    <row r="684" spans="1:16" ht="109.5" customHeight="1" x14ac:dyDescent="0.25">
      <c r="A684" s="91"/>
      <c r="B684" s="90" t="s">
        <v>81</v>
      </c>
      <c r="C684" s="90" t="s">
        <v>13</v>
      </c>
      <c r="D684" s="35" t="s">
        <v>14</v>
      </c>
      <c r="E684" s="38" t="s">
        <v>82</v>
      </c>
      <c r="F684" s="35" t="s">
        <v>43</v>
      </c>
      <c r="G684" s="24">
        <v>25</v>
      </c>
      <c r="H684" s="59">
        <v>28</v>
      </c>
      <c r="I684" s="51">
        <f>H684/G684*100</f>
        <v>112.00000000000001</v>
      </c>
      <c r="J684" s="51">
        <f>I684</f>
        <v>112.00000000000001</v>
      </c>
      <c r="K684" s="60" t="s">
        <v>197</v>
      </c>
      <c r="L684" s="96"/>
      <c r="M684" s="101">
        <f>AVERAGE(J684:J686)</f>
        <v>113.1875</v>
      </c>
      <c r="N684" s="82"/>
      <c r="O684" s="94"/>
      <c r="P684" s="88"/>
    </row>
    <row r="685" spans="1:16" ht="30" customHeight="1" x14ac:dyDescent="0.25">
      <c r="A685" s="91"/>
      <c r="B685" s="91"/>
      <c r="C685" s="91"/>
      <c r="D685" s="35" t="s">
        <v>17</v>
      </c>
      <c r="E685" s="38" t="s">
        <v>83</v>
      </c>
      <c r="F685" s="35" t="s">
        <v>19</v>
      </c>
      <c r="G685" s="52">
        <v>80</v>
      </c>
      <c r="H685" s="59">
        <v>83</v>
      </c>
      <c r="I685" s="51">
        <f>H685/G685*100</f>
        <v>103.75000000000001</v>
      </c>
      <c r="J685" s="81">
        <f>AVERAGE(I685:I686)</f>
        <v>114.375</v>
      </c>
      <c r="K685" s="51"/>
      <c r="L685" s="96"/>
      <c r="M685" s="87"/>
      <c r="N685" s="82"/>
      <c r="O685" s="94"/>
      <c r="P685" s="88"/>
    </row>
    <row r="686" spans="1:16" ht="102" customHeight="1" x14ac:dyDescent="0.25">
      <c r="A686" s="92"/>
      <c r="B686" s="92"/>
      <c r="C686" s="92"/>
      <c r="D686" s="35" t="s">
        <v>17</v>
      </c>
      <c r="E686" s="38" t="s">
        <v>84</v>
      </c>
      <c r="F686" s="35" t="s">
        <v>19</v>
      </c>
      <c r="G686" s="24">
        <v>80</v>
      </c>
      <c r="H686" s="59">
        <v>100</v>
      </c>
      <c r="I686" s="51">
        <f>H686/G686*100</f>
        <v>125</v>
      </c>
      <c r="J686" s="97"/>
      <c r="K686" s="60" t="s">
        <v>197</v>
      </c>
      <c r="L686" s="97"/>
      <c r="M686" s="87"/>
      <c r="N686" s="78"/>
      <c r="O686" s="95"/>
      <c r="P686" s="88"/>
    </row>
    <row r="687" spans="1:16" ht="24" x14ac:dyDescent="0.25">
      <c r="A687" s="90" t="s">
        <v>92</v>
      </c>
      <c r="B687" s="90" t="s">
        <v>66</v>
      </c>
      <c r="C687" s="90" t="s">
        <v>13</v>
      </c>
      <c r="D687" s="35" t="s">
        <v>14</v>
      </c>
      <c r="E687" s="38" t="s">
        <v>67</v>
      </c>
      <c r="F687" s="35" t="s">
        <v>43</v>
      </c>
      <c r="G687" s="24">
        <v>40</v>
      </c>
      <c r="H687" s="59">
        <v>40</v>
      </c>
      <c r="I687" s="51">
        <f t="shared" ref="I687:I701" si="94">H687/G687*100</f>
        <v>100</v>
      </c>
      <c r="J687" s="51">
        <f>I687</f>
        <v>100</v>
      </c>
      <c r="K687" s="60"/>
      <c r="L687" s="81" t="s">
        <v>59</v>
      </c>
      <c r="M687" s="101">
        <f>AVERAGE(J687:J695)</f>
        <v>109.375</v>
      </c>
      <c r="N687" s="81">
        <f>AVERAGE(M687:M701)</f>
        <v>103.125</v>
      </c>
      <c r="O687" s="93">
        <v>5</v>
      </c>
      <c r="P687" s="99" t="s">
        <v>63</v>
      </c>
    </row>
    <row r="688" spans="1:16" ht="24" x14ac:dyDescent="0.25">
      <c r="A688" s="91"/>
      <c r="B688" s="91"/>
      <c r="C688" s="91"/>
      <c r="D688" s="35" t="s">
        <v>17</v>
      </c>
      <c r="E688" s="38" t="s">
        <v>68</v>
      </c>
      <c r="F688" s="35" t="s">
        <v>19</v>
      </c>
      <c r="G688" s="24">
        <v>100</v>
      </c>
      <c r="H688" s="59">
        <v>100</v>
      </c>
      <c r="I688" s="51">
        <f t="shared" si="94"/>
        <v>100</v>
      </c>
      <c r="J688" s="81">
        <f>AVERAGE(I688:I695)</f>
        <v>118.75</v>
      </c>
      <c r="K688" s="51"/>
      <c r="L688" s="96"/>
      <c r="M688" s="87"/>
      <c r="N688" s="96"/>
      <c r="O688" s="94"/>
      <c r="P688" s="88"/>
    </row>
    <row r="689" spans="1:16" ht="24" x14ac:dyDescent="0.25">
      <c r="A689" s="91"/>
      <c r="B689" s="91"/>
      <c r="C689" s="91"/>
      <c r="D689" s="35" t="s">
        <v>17</v>
      </c>
      <c r="E689" s="38" t="s">
        <v>69</v>
      </c>
      <c r="F689" s="35" t="s">
        <v>19</v>
      </c>
      <c r="G689" s="24">
        <v>100</v>
      </c>
      <c r="H689" s="59">
        <v>100</v>
      </c>
      <c r="I689" s="51">
        <f t="shared" si="94"/>
        <v>100</v>
      </c>
      <c r="J689" s="96"/>
      <c r="K689" s="51"/>
      <c r="L689" s="96"/>
      <c r="M689" s="87"/>
      <c r="N689" s="96"/>
      <c r="O689" s="94"/>
      <c r="P689" s="88"/>
    </row>
    <row r="690" spans="1:16" ht="24" x14ac:dyDescent="0.25">
      <c r="A690" s="91"/>
      <c r="B690" s="91"/>
      <c r="C690" s="91"/>
      <c r="D690" s="35" t="s">
        <v>17</v>
      </c>
      <c r="E690" s="38" t="s">
        <v>70</v>
      </c>
      <c r="F690" s="35" t="s">
        <v>19</v>
      </c>
      <c r="G690" s="24">
        <v>100</v>
      </c>
      <c r="H690" s="59">
        <v>100</v>
      </c>
      <c r="I690" s="51">
        <f t="shared" si="94"/>
        <v>100</v>
      </c>
      <c r="J690" s="96"/>
      <c r="K690" s="51"/>
      <c r="L690" s="96"/>
      <c r="M690" s="87"/>
      <c r="N690" s="96"/>
      <c r="O690" s="94"/>
      <c r="P690" s="88"/>
    </row>
    <row r="691" spans="1:16" ht="24" x14ac:dyDescent="0.25">
      <c r="A691" s="91"/>
      <c r="B691" s="91"/>
      <c r="C691" s="91"/>
      <c r="D691" s="35" t="s">
        <v>17</v>
      </c>
      <c r="E691" s="38" t="s">
        <v>71</v>
      </c>
      <c r="F691" s="35" t="s">
        <v>19</v>
      </c>
      <c r="G691" s="24">
        <v>0</v>
      </c>
      <c r="H691" s="59">
        <v>0</v>
      </c>
      <c r="I691" s="51">
        <f>100-H691</f>
        <v>100</v>
      </c>
      <c r="J691" s="96"/>
      <c r="K691" s="51"/>
      <c r="L691" s="96"/>
      <c r="M691" s="87"/>
      <c r="N691" s="96"/>
      <c r="O691" s="94"/>
      <c r="P691" s="88"/>
    </row>
    <row r="692" spans="1:16" ht="24" x14ac:dyDescent="0.25">
      <c r="A692" s="91"/>
      <c r="B692" s="91"/>
      <c r="C692" s="91"/>
      <c r="D692" s="35" t="s">
        <v>17</v>
      </c>
      <c r="E692" s="38" t="s">
        <v>72</v>
      </c>
      <c r="F692" s="35" t="s">
        <v>19</v>
      </c>
      <c r="G692" s="24">
        <v>10</v>
      </c>
      <c r="H692" s="59">
        <v>25</v>
      </c>
      <c r="I692" s="51">
        <f t="shared" si="94"/>
        <v>250</v>
      </c>
      <c r="J692" s="96"/>
      <c r="K692" s="60" t="s">
        <v>198</v>
      </c>
      <c r="L692" s="96"/>
      <c r="M692" s="87"/>
      <c r="N692" s="96"/>
      <c r="O692" s="94"/>
      <c r="P692" s="88"/>
    </row>
    <row r="693" spans="1:16" ht="24" x14ac:dyDescent="0.25">
      <c r="A693" s="91"/>
      <c r="B693" s="91"/>
      <c r="C693" s="91"/>
      <c r="D693" s="35" t="s">
        <v>17</v>
      </c>
      <c r="E693" s="38" t="s">
        <v>73</v>
      </c>
      <c r="F693" s="35" t="s">
        <v>19</v>
      </c>
      <c r="G693" s="24">
        <v>70</v>
      </c>
      <c r="H693" s="59">
        <v>70</v>
      </c>
      <c r="I693" s="51">
        <f t="shared" si="94"/>
        <v>100</v>
      </c>
      <c r="J693" s="96"/>
      <c r="K693" s="51"/>
      <c r="L693" s="96"/>
      <c r="M693" s="87"/>
      <c r="N693" s="96"/>
      <c r="O693" s="94"/>
      <c r="P693" s="88"/>
    </row>
    <row r="694" spans="1:16" ht="24" x14ac:dyDescent="0.25">
      <c r="A694" s="91"/>
      <c r="B694" s="91"/>
      <c r="C694" s="91"/>
      <c r="D694" s="35" t="s">
        <v>17</v>
      </c>
      <c r="E694" s="38" t="s">
        <v>74</v>
      </c>
      <c r="F694" s="35" t="s">
        <v>19</v>
      </c>
      <c r="G694" s="24">
        <v>80</v>
      </c>
      <c r="H694" s="59">
        <v>80</v>
      </c>
      <c r="I694" s="51">
        <f t="shared" si="94"/>
        <v>100</v>
      </c>
      <c r="J694" s="96"/>
      <c r="K694" s="51"/>
      <c r="L694" s="96"/>
      <c r="M694" s="87"/>
      <c r="N694" s="96"/>
      <c r="O694" s="94"/>
      <c r="P694" s="88"/>
    </row>
    <row r="695" spans="1:16" ht="24" x14ac:dyDescent="0.25">
      <c r="A695" s="91"/>
      <c r="B695" s="92"/>
      <c r="C695" s="92"/>
      <c r="D695" s="35" t="s">
        <v>17</v>
      </c>
      <c r="E695" s="38" t="s">
        <v>75</v>
      </c>
      <c r="F695" s="35" t="s">
        <v>19</v>
      </c>
      <c r="G695" s="24">
        <v>100</v>
      </c>
      <c r="H695" s="59">
        <v>100</v>
      </c>
      <c r="I695" s="51">
        <f t="shared" si="94"/>
        <v>100</v>
      </c>
      <c r="J695" s="97"/>
      <c r="K695" s="51"/>
      <c r="L695" s="96"/>
      <c r="M695" s="87"/>
      <c r="N695" s="96"/>
      <c r="O695" s="94"/>
      <c r="P695" s="88"/>
    </row>
    <row r="696" spans="1:16" ht="38.25" customHeight="1" x14ac:dyDescent="0.25">
      <c r="A696" s="91"/>
      <c r="B696" s="90" t="s">
        <v>76</v>
      </c>
      <c r="C696" s="90" t="s">
        <v>13</v>
      </c>
      <c r="D696" s="35" t="s">
        <v>14</v>
      </c>
      <c r="E696" s="38" t="s">
        <v>77</v>
      </c>
      <c r="F696" s="35" t="s">
        <v>78</v>
      </c>
      <c r="G696" s="24">
        <v>30</v>
      </c>
      <c r="H696" s="59">
        <v>30</v>
      </c>
      <c r="I696" s="51">
        <f t="shared" si="94"/>
        <v>100</v>
      </c>
      <c r="J696" s="51">
        <f>I696</f>
        <v>100</v>
      </c>
      <c r="K696" s="51"/>
      <c r="L696" s="96"/>
      <c r="M696" s="101">
        <f>AVERAGE(J696:J698)</f>
        <v>100</v>
      </c>
      <c r="N696" s="82"/>
      <c r="O696" s="94"/>
      <c r="P696" s="88"/>
    </row>
    <row r="697" spans="1:16" ht="27.75" customHeight="1" x14ac:dyDescent="0.25">
      <c r="A697" s="91"/>
      <c r="B697" s="91"/>
      <c r="C697" s="91"/>
      <c r="D697" s="35" t="s">
        <v>17</v>
      </c>
      <c r="E697" s="38" t="s">
        <v>79</v>
      </c>
      <c r="F697" s="35" t="s">
        <v>19</v>
      </c>
      <c r="G697" s="24">
        <v>80</v>
      </c>
      <c r="H697" s="59">
        <v>80</v>
      </c>
      <c r="I697" s="51">
        <f t="shared" si="94"/>
        <v>100</v>
      </c>
      <c r="J697" s="81">
        <f>AVERAGE(I697:I698)</f>
        <v>100</v>
      </c>
      <c r="K697" s="51"/>
      <c r="L697" s="96"/>
      <c r="M697" s="87"/>
      <c r="N697" s="82"/>
      <c r="O697" s="94"/>
      <c r="P697" s="88"/>
    </row>
    <row r="698" spans="1:16" ht="50.45" customHeight="1" x14ac:dyDescent="0.25">
      <c r="A698" s="91"/>
      <c r="B698" s="91"/>
      <c r="C698" s="91"/>
      <c r="D698" s="35" t="s">
        <v>17</v>
      </c>
      <c r="E698" s="38" t="s">
        <v>80</v>
      </c>
      <c r="F698" s="35" t="s">
        <v>19</v>
      </c>
      <c r="G698" s="24">
        <v>100</v>
      </c>
      <c r="H698" s="59">
        <v>100</v>
      </c>
      <c r="I698" s="51">
        <f t="shared" si="94"/>
        <v>100</v>
      </c>
      <c r="J698" s="96"/>
      <c r="K698" s="51"/>
      <c r="L698" s="96"/>
      <c r="M698" s="87"/>
      <c r="N698" s="82"/>
      <c r="O698" s="94"/>
      <c r="P698" s="88"/>
    </row>
    <row r="699" spans="1:16" ht="57" customHeight="1" x14ac:dyDescent="0.25">
      <c r="A699" s="91"/>
      <c r="B699" s="90" t="s">
        <v>81</v>
      </c>
      <c r="C699" s="90" t="s">
        <v>13</v>
      </c>
      <c r="D699" s="35" t="s">
        <v>14</v>
      </c>
      <c r="E699" s="38" t="s">
        <v>82</v>
      </c>
      <c r="F699" s="35" t="s">
        <v>43</v>
      </c>
      <c r="G699" s="24">
        <v>2</v>
      </c>
      <c r="H699" s="59">
        <v>2</v>
      </c>
      <c r="I699" s="51">
        <f t="shared" si="94"/>
        <v>100</v>
      </c>
      <c r="J699" s="51">
        <f>I699</f>
        <v>100</v>
      </c>
      <c r="K699" s="51"/>
      <c r="L699" s="96"/>
      <c r="M699" s="81">
        <f>AVERAGE(J699:J701)</f>
        <v>100</v>
      </c>
      <c r="N699" s="82"/>
      <c r="O699" s="94"/>
      <c r="P699" s="88"/>
    </row>
    <row r="700" spans="1:16" ht="34.5" customHeight="1" x14ac:dyDescent="0.25">
      <c r="A700" s="91"/>
      <c r="B700" s="91"/>
      <c r="C700" s="91"/>
      <c r="D700" s="35" t="s">
        <v>17</v>
      </c>
      <c r="E700" s="38" t="s">
        <v>83</v>
      </c>
      <c r="F700" s="35" t="s">
        <v>19</v>
      </c>
      <c r="G700" s="52">
        <v>80</v>
      </c>
      <c r="H700" s="59">
        <v>80</v>
      </c>
      <c r="I700" s="51">
        <f t="shared" si="94"/>
        <v>100</v>
      </c>
      <c r="J700" s="81">
        <f>AVERAGE(I700:I701)</f>
        <v>100</v>
      </c>
      <c r="K700" s="51"/>
      <c r="L700" s="96"/>
      <c r="M700" s="82"/>
      <c r="N700" s="82"/>
      <c r="O700" s="94"/>
      <c r="P700" s="88"/>
    </row>
    <row r="701" spans="1:16" ht="43.5" customHeight="1" x14ac:dyDescent="0.25">
      <c r="A701" s="92"/>
      <c r="B701" s="92"/>
      <c r="C701" s="92"/>
      <c r="D701" s="35" t="s">
        <v>17</v>
      </c>
      <c r="E701" s="38" t="s">
        <v>84</v>
      </c>
      <c r="F701" s="35" t="s">
        <v>19</v>
      </c>
      <c r="G701" s="24">
        <v>80</v>
      </c>
      <c r="H701" s="59">
        <v>80</v>
      </c>
      <c r="I701" s="51">
        <f t="shared" si="94"/>
        <v>100</v>
      </c>
      <c r="J701" s="97"/>
      <c r="K701" s="51"/>
      <c r="L701" s="97"/>
      <c r="M701" s="78"/>
      <c r="N701" s="78"/>
      <c r="O701" s="95"/>
      <c r="P701" s="88"/>
    </row>
    <row r="702" spans="1:16" ht="24" x14ac:dyDescent="0.25">
      <c r="A702" s="90" t="s">
        <v>93</v>
      </c>
      <c r="B702" s="90" t="s">
        <v>66</v>
      </c>
      <c r="C702" s="90" t="s">
        <v>13</v>
      </c>
      <c r="D702" s="35" t="s">
        <v>14</v>
      </c>
      <c r="E702" s="38" t="s">
        <v>67</v>
      </c>
      <c r="F702" s="35" t="s">
        <v>43</v>
      </c>
      <c r="G702" s="24">
        <v>55</v>
      </c>
      <c r="H702" s="59">
        <v>55</v>
      </c>
      <c r="I702" s="51">
        <f t="shared" ref="I702:I750" si="95">H702/G702*100</f>
        <v>100</v>
      </c>
      <c r="J702" s="51">
        <f>I702</f>
        <v>100</v>
      </c>
      <c r="K702" s="51"/>
      <c r="L702" s="81" t="s">
        <v>59</v>
      </c>
      <c r="M702" s="101">
        <f>AVERAGE(J702:J710)</f>
        <v>102.81883116883117</v>
      </c>
      <c r="N702" s="81">
        <f>AVERAGE(M702:M718)</f>
        <v>100.70470779220778</v>
      </c>
      <c r="O702" s="93">
        <v>5</v>
      </c>
      <c r="P702" s="93" t="s">
        <v>63</v>
      </c>
    </row>
    <row r="703" spans="1:16" ht="24" x14ac:dyDescent="0.25">
      <c r="A703" s="91"/>
      <c r="B703" s="91"/>
      <c r="C703" s="91"/>
      <c r="D703" s="35" t="s">
        <v>17</v>
      </c>
      <c r="E703" s="38" t="s">
        <v>68</v>
      </c>
      <c r="F703" s="35" t="s">
        <v>19</v>
      </c>
      <c r="G703" s="24">
        <v>100</v>
      </c>
      <c r="H703" s="59">
        <v>100</v>
      </c>
      <c r="I703" s="51">
        <f t="shared" si="95"/>
        <v>100</v>
      </c>
      <c r="J703" s="81">
        <f>AVERAGE(I703:I710)</f>
        <v>105.63766233766233</v>
      </c>
      <c r="K703" s="51"/>
      <c r="L703" s="96"/>
      <c r="M703" s="87"/>
      <c r="N703" s="96"/>
      <c r="O703" s="141"/>
      <c r="P703" s="94"/>
    </row>
    <row r="704" spans="1:16" ht="24" x14ac:dyDescent="0.25">
      <c r="A704" s="91"/>
      <c r="B704" s="91"/>
      <c r="C704" s="91"/>
      <c r="D704" s="35" t="s">
        <v>17</v>
      </c>
      <c r="E704" s="38" t="s">
        <v>69</v>
      </c>
      <c r="F704" s="35" t="s">
        <v>19</v>
      </c>
      <c r="G704" s="24">
        <v>100</v>
      </c>
      <c r="H704" s="59">
        <v>100</v>
      </c>
      <c r="I704" s="51">
        <f t="shared" si="95"/>
        <v>100</v>
      </c>
      <c r="J704" s="96"/>
      <c r="K704" s="51"/>
      <c r="L704" s="96"/>
      <c r="M704" s="87"/>
      <c r="N704" s="96"/>
      <c r="O704" s="141"/>
      <c r="P704" s="94"/>
    </row>
    <row r="705" spans="1:16" ht="24" x14ac:dyDescent="0.25">
      <c r="A705" s="91"/>
      <c r="B705" s="91"/>
      <c r="C705" s="91"/>
      <c r="D705" s="35" t="s">
        <v>17</v>
      </c>
      <c r="E705" s="38" t="s">
        <v>70</v>
      </c>
      <c r="F705" s="35" t="s">
        <v>19</v>
      </c>
      <c r="G705" s="24">
        <v>100</v>
      </c>
      <c r="H705" s="59">
        <v>100</v>
      </c>
      <c r="I705" s="51">
        <f t="shared" si="95"/>
        <v>100</v>
      </c>
      <c r="J705" s="96"/>
      <c r="K705" s="51"/>
      <c r="L705" s="96"/>
      <c r="M705" s="87"/>
      <c r="N705" s="96"/>
      <c r="O705" s="141"/>
      <c r="P705" s="94"/>
    </row>
    <row r="706" spans="1:16" ht="24" x14ac:dyDescent="0.25">
      <c r="A706" s="91"/>
      <c r="B706" s="91"/>
      <c r="C706" s="91"/>
      <c r="D706" s="35" t="s">
        <v>17</v>
      </c>
      <c r="E706" s="38" t="s">
        <v>71</v>
      </c>
      <c r="F706" s="35" t="s">
        <v>19</v>
      </c>
      <c r="G706" s="24">
        <v>0</v>
      </c>
      <c r="H706" s="59">
        <v>3.6</v>
      </c>
      <c r="I706" s="51">
        <f>100-H706</f>
        <v>96.4</v>
      </c>
      <c r="J706" s="96"/>
      <c r="K706" s="51"/>
      <c r="L706" s="96"/>
      <c r="M706" s="87"/>
      <c r="N706" s="96"/>
      <c r="O706" s="141"/>
      <c r="P706" s="94"/>
    </row>
    <row r="707" spans="1:16" ht="27" customHeight="1" x14ac:dyDescent="0.25">
      <c r="A707" s="91"/>
      <c r="B707" s="91"/>
      <c r="C707" s="91"/>
      <c r="D707" s="35" t="s">
        <v>17</v>
      </c>
      <c r="E707" s="38" t="s">
        <v>72</v>
      </c>
      <c r="F707" s="35" t="s">
        <v>19</v>
      </c>
      <c r="G707" s="24">
        <v>10</v>
      </c>
      <c r="H707" s="59">
        <v>15</v>
      </c>
      <c r="I707" s="51">
        <f t="shared" si="95"/>
        <v>150</v>
      </c>
      <c r="J707" s="96"/>
      <c r="K707" s="51" t="s">
        <v>253</v>
      </c>
      <c r="L707" s="96"/>
      <c r="M707" s="87"/>
      <c r="N707" s="96"/>
      <c r="O707" s="141"/>
      <c r="P707" s="94"/>
    </row>
    <row r="708" spans="1:16" ht="24" x14ac:dyDescent="0.25">
      <c r="A708" s="91"/>
      <c r="B708" s="91"/>
      <c r="C708" s="91"/>
      <c r="D708" s="35" t="s">
        <v>17</v>
      </c>
      <c r="E708" s="38" t="s">
        <v>73</v>
      </c>
      <c r="F708" s="35" t="s">
        <v>19</v>
      </c>
      <c r="G708" s="24">
        <v>77</v>
      </c>
      <c r="H708" s="59">
        <v>76</v>
      </c>
      <c r="I708" s="51">
        <f t="shared" si="95"/>
        <v>98.701298701298697</v>
      </c>
      <c r="J708" s="96"/>
      <c r="K708" s="51"/>
      <c r="L708" s="96"/>
      <c r="M708" s="87"/>
      <c r="N708" s="96"/>
      <c r="O708" s="141"/>
      <c r="P708" s="94"/>
    </row>
    <row r="709" spans="1:16" ht="24" x14ac:dyDescent="0.25">
      <c r="A709" s="91"/>
      <c r="B709" s="91"/>
      <c r="C709" s="91"/>
      <c r="D709" s="35" t="s">
        <v>17</v>
      </c>
      <c r="E709" s="38" t="s">
        <v>74</v>
      </c>
      <c r="F709" s="35" t="s">
        <v>19</v>
      </c>
      <c r="G709" s="24">
        <v>20</v>
      </c>
      <c r="H709" s="59">
        <v>20</v>
      </c>
      <c r="I709" s="51">
        <f t="shared" si="95"/>
        <v>100</v>
      </c>
      <c r="J709" s="96"/>
      <c r="K709" s="51"/>
      <c r="L709" s="96"/>
      <c r="M709" s="87"/>
      <c r="N709" s="96"/>
      <c r="O709" s="141"/>
      <c r="P709" s="94"/>
    </row>
    <row r="710" spans="1:16" ht="24" x14ac:dyDescent="0.25">
      <c r="A710" s="91"/>
      <c r="B710" s="92"/>
      <c r="C710" s="92"/>
      <c r="D710" s="35" t="s">
        <v>17</v>
      </c>
      <c r="E710" s="38" t="s">
        <v>75</v>
      </c>
      <c r="F710" s="35" t="s">
        <v>19</v>
      </c>
      <c r="G710" s="24">
        <v>100</v>
      </c>
      <c r="H710" s="59">
        <v>100</v>
      </c>
      <c r="I710" s="51">
        <f t="shared" si="95"/>
        <v>100</v>
      </c>
      <c r="J710" s="97"/>
      <c r="K710" s="51"/>
      <c r="L710" s="96"/>
      <c r="M710" s="87"/>
      <c r="N710" s="96"/>
      <c r="O710" s="141"/>
      <c r="P710" s="94"/>
    </row>
    <row r="711" spans="1:16" ht="37.5" customHeight="1" x14ac:dyDescent="0.25">
      <c r="A711" s="91"/>
      <c r="B711" s="90" t="s">
        <v>86</v>
      </c>
      <c r="C711" s="90" t="s">
        <v>13</v>
      </c>
      <c r="D711" s="35" t="s">
        <v>14</v>
      </c>
      <c r="E711" s="38" t="s">
        <v>82</v>
      </c>
      <c r="F711" s="35" t="s">
        <v>43</v>
      </c>
      <c r="G711" s="24">
        <v>3</v>
      </c>
      <c r="H711" s="59">
        <v>3</v>
      </c>
      <c r="I711" s="51">
        <f t="shared" si="95"/>
        <v>100</v>
      </c>
      <c r="J711" s="36">
        <f>I711</f>
        <v>100</v>
      </c>
      <c r="K711" s="60"/>
      <c r="L711" s="96"/>
      <c r="M711" s="101">
        <f>AVERAGE(J711:J712)</f>
        <v>100</v>
      </c>
      <c r="N711" s="82"/>
      <c r="O711" s="141"/>
      <c r="P711" s="94"/>
    </row>
    <row r="712" spans="1:16" ht="60" customHeight="1" x14ac:dyDescent="0.25">
      <c r="A712" s="91"/>
      <c r="B712" s="91"/>
      <c r="C712" s="91"/>
      <c r="D712" s="35" t="s">
        <v>17</v>
      </c>
      <c r="E712" s="38" t="s">
        <v>87</v>
      </c>
      <c r="F712" s="35" t="s">
        <v>19</v>
      </c>
      <c r="G712" s="24">
        <v>100</v>
      </c>
      <c r="H712" s="59">
        <v>100</v>
      </c>
      <c r="I712" s="51">
        <f t="shared" si="95"/>
        <v>100</v>
      </c>
      <c r="J712" s="36">
        <f>I712</f>
        <v>100</v>
      </c>
      <c r="K712" s="51"/>
      <c r="L712" s="96"/>
      <c r="M712" s="87"/>
      <c r="N712" s="82"/>
      <c r="O712" s="141"/>
      <c r="P712" s="94"/>
    </row>
    <row r="713" spans="1:16" ht="45" customHeight="1" x14ac:dyDescent="0.25">
      <c r="A713" s="91"/>
      <c r="B713" s="90" t="s">
        <v>76</v>
      </c>
      <c r="C713" s="90" t="s">
        <v>13</v>
      </c>
      <c r="D713" s="35" t="s">
        <v>14</v>
      </c>
      <c r="E713" s="38" t="s">
        <v>77</v>
      </c>
      <c r="F713" s="35" t="s">
        <v>78</v>
      </c>
      <c r="G713" s="24">
        <v>35</v>
      </c>
      <c r="H713" s="59">
        <v>35</v>
      </c>
      <c r="I713" s="51">
        <f t="shared" si="95"/>
        <v>100</v>
      </c>
      <c r="J713" s="51">
        <f>I713</f>
        <v>100</v>
      </c>
      <c r="K713" s="51"/>
      <c r="L713" s="96"/>
      <c r="M713" s="96">
        <f>AVERAGE(J713:J715)</f>
        <v>100</v>
      </c>
      <c r="N713" s="82"/>
      <c r="O713" s="141"/>
      <c r="P713" s="94"/>
    </row>
    <row r="714" spans="1:16" ht="40.5" customHeight="1" x14ac:dyDescent="0.25">
      <c r="A714" s="91"/>
      <c r="B714" s="91"/>
      <c r="C714" s="91"/>
      <c r="D714" s="35" t="s">
        <v>17</v>
      </c>
      <c r="E714" s="38" t="s">
        <v>79</v>
      </c>
      <c r="F714" s="35" t="s">
        <v>19</v>
      </c>
      <c r="G714" s="24">
        <v>100</v>
      </c>
      <c r="H714" s="59">
        <v>100</v>
      </c>
      <c r="I714" s="51">
        <f t="shared" si="95"/>
        <v>100</v>
      </c>
      <c r="J714" s="81">
        <f>AVERAGE(I714:I715)</f>
        <v>100</v>
      </c>
      <c r="K714" s="60"/>
      <c r="L714" s="96"/>
      <c r="M714" s="82"/>
      <c r="N714" s="82"/>
      <c r="O714" s="141"/>
      <c r="P714" s="94"/>
    </row>
    <row r="715" spans="1:16" ht="27.75" customHeight="1" x14ac:dyDescent="0.25">
      <c r="A715" s="91"/>
      <c r="B715" s="91"/>
      <c r="C715" s="92"/>
      <c r="D715" s="35" t="s">
        <v>17</v>
      </c>
      <c r="E715" s="38" t="s">
        <v>80</v>
      </c>
      <c r="F715" s="35" t="s">
        <v>19</v>
      </c>
      <c r="G715" s="24">
        <v>100</v>
      </c>
      <c r="H715" s="59">
        <v>100</v>
      </c>
      <c r="I715" s="51">
        <f t="shared" si="95"/>
        <v>100</v>
      </c>
      <c r="J715" s="96"/>
      <c r="K715" s="51"/>
      <c r="L715" s="96"/>
      <c r="M715" s="82"/>
      <c r="N715" s="82"/>
      <c r="O715" s="141"/>
      <c r="P715" s="94"/>
    </row>
    <row r="716" spans="1:16" ht="46.5" customHeight="1" x14ac:dyDescent="0.25">
      <c r="A716" s="91"/>
      <c r="B716" s="90" t="s">
        <v>81</v>
      </c>
      <c r="C716" s="90" t="s">
        <v>13</v>
      </c>
      <c r="D716" s="35" t="s">
        <v>14</v>
      </c>
      <c r="E716" s="38" t="s">
        <v>82</v>
      </c>
      <c r="F716" s="35" t="s">
        <v>43</v>
      </c>
      <c r="G716" s="24">
        <v>25</v>
      </c>
      <c r="H716" s="59">
        <v>25</v>
      </c>
      <c r="I716" s="51">
        <f t="shared" si="95"/>
        <v>100</v>
      </c>
      <c r="J716" s="51">
        <f>I716</f>
        <v>100</v>
      </c>
      <c r="K716" s="51"/>
      <c r="L716" s="96"/>
      <c r="M716" s="101">
        <f>AVERAGE(J716:J718)</f>
        <v>100</v>
      </c>
      <c r="N716" s="82"/>
      <c r="O716" s="141"/>
      <c r="P716" s="94"/>
    </row>
    <row r="717" spans="1:16" ht="51.75" customHeight="1" x14ac:dyDescent="0.25">
      <c r="A717" s="91"/>
      <c r="B717" s="91"/>
      <c r="C717" s="91"/>
      <c r="D717" s="35" t="s">
        <v>17</v>
      </c>
      <c r="E717" s="38" t="s">
        <v>83</v>
      </c>
      <c r="F717" s="35" t="s">
        <v>19</v>
      </c>
      <c r="G717" s="52">
        <v>100</v>
      </c>
      <c r="H717" s="59">
        <v>100</v>
      </c>
      <c r="I717" s="51">
        <f t="shared" si="95"/>
        <v>100</v>
      </c>
      <c r="J717" s="81">
        <f>AVERAGE(I717:I718)</f>
        <v>100</v>
      </c>
      <c r="K717" s="60"/>
      <c r="L717" s="96"/>
      <c r="M717" s="87"/>
      <c r="N717" s="82"/>
      <c r="O717" s="141"/>
      <c r="P717" s="94"/>
    </row>
    <row r="718" spans="1:16" ht="45" customHeight="1" x14ac:dyDescent="0.25">
      <c r="A718" s="92"/>
      <c r="B718" s="92"/>
      <c r="C718" s="92"/>
      <c r="D718" s="35" t="s">
        <v>17</v>
      </c>
      <c r="E718" s="38" t="s">
        <v>84</v>
      </c>
      <c r="F718" s="35" t="s">
        <v>19</v>
      </c>
      <c r="G718" s="24">
        <v>100</v>
      </c>
      <c r="H718" s="59">
        <v>100</v>
      </c>
      <c r="I718" s="51">
        <f t="shared" si="95"/>
        <v>100</v>
      </c>
      <c r="J718" s="97"/>
      <c r="K718" s="51"/>
      <c r="L718" s="97"/>
      <c r="M718" s="87"/>
      <c r="N718" s="78"/>
      <c r="O718" s="142"/>
      <c r="P718" s="95"/>
    </row>
    <row r="719" spans="1:16" ht="24" x14ac:dyDescent="0.25">
      <c r="A719" s="90" t="s">
        <v>94</v>
      </c>
      <c r="B719" s="90" t="s">
        <v>66</v>
      </c>
      <c r="C719" s="90" t="s">
        <v>13</v>
      </c>
      <c r="D719" s="35" t="s">
        <v>14</v>
      </c>
      <c r="E719" s="38" t="s">
        <v>67</v>
      </c>
      <c r="F719" s="35" t="s">
        <v>43</v>
      </c>
      <c r="G719" s="24">
        <v>42</v>
      </c>
      <c r="H719" s="59">
        <v>44</v>
      </c>
      <c r="I719" s="51">
        <f t="shared" si="95"/>
        <v>104.76190476190477</v>
      </c>
      <c r="J719" s="51">
        <f>I719</f>
        <v>104.76190476190477</v>
      </c>
      <c r="K719" s="51"/>
      <c r="L719" s="81" t="s">
        <v>59</v>
      </c>
      <c r="M719" s="101">
        <f>AVERAGE(J719:J727)</f>
        <v>100.87053571428572</v>
      </c>
      <c r="N719" s="81">
        <f>AVERAGE(M719:M735)</f>
        <v>100.21763392857143</v>
      </c>
      <c r="O719" s="93">
        <v>5</v>
      </c>
      <c r="P719" s="99" t="s">
        <v>63</v>
      </c>
    </row>
    <row r="720" spans="1:16" ht="24" x14ac:dyDescent="0.25">
      <c r="A720" s="91"/>
      <c r="B720" s="91"/>
      <c r="C720" s="91"/>
      <c r="D720" s="35" t="s">
        <v>17</v>
      </c>
      <c r="E720" s="38" t="s">
        <v>68</v>
      </c>
      <c r="F720" s="35" t="s">
        <v>19</v>
      </c>
      <c r="G720" s="24">
        <v>100</v>
      </c>
      <c r="H720" s="59">
        <v>100</v>
      </c>
      <c r="I720" s="51">
        <f t="shared" si="95"/>
        <v>100</v>
      </c>
      <c r="J720" s="81">
        <f>AVERAGE(I720:I727)</f>
        <v>96.979166666666671</v>
      </c>
      <c r="K720" s="51"/>
      <c r="L720" s="96"/>
      <c r="M720" s="87"/>
      <c r="N720" s="96"/>
      <c r="O720" s="94"/>
      <c r="P720" s="88"/>
    </row>
    <row r="721" spans="1:16" ht="24" x14ac:dyDescent="0.25">
      <c r="A721" s="91"/>
      <c r="B721" s="91"/>
      <c r="C721" s="91"/>
      <c r="D721" s="35" t="s">
        <v>17</v>
      </c>
      <c r="E721" s="38" t="s">
        <v>69</v>
      </c>
      <c r="F721" s="35" t="s">
        <v>19</v>
      </c>
      <c r="G721" s="24">
        <v>100</v>
      </c>
      <c r="H721" s="59">
        <v>100</v>
      </c>
      <c r="I721" s="51">
        <f t="shared" si="95"/>
        <v>100</v>
      </c>
      <c r="J721" s="96"/>
      <c r="K721" s="51"/>
      <c r="L721" s="96"/>
      <c r="M721" s="87"/>
      <c r="N721" s="96"/>
      <c r="O721" s="94"/>
      <c r="P721" s="88"/>
    </row>
    <row r="722" spans="1:16" ht="24" x14ac:dyDescent="0.25">
      <c r="A722" s="91"/>
      <c r="B722" s="91"/>
      <c r="C722" s="91"/>
      <c r="D722" s="35" t="s">
        <v>17</v>
      </c>
      <c r="E722" s="38" t="s">
        <v>70</v>
      </c>
      <c r="F722" s="35" t="s">
        <v>19</v>
      </c>
      <c r="G722" s="24">
        <v>100</v>
      </c>
      <c r="H722" s="59">
        <v>100</v>
      </c>
      <c r="I722" s="51">
        <f t="shared" si="95"/>
        <v>100</v>
      </c>
      <c r="J722" s="96"/>
      <c r="K722" s="51"/>
      <c r="L722" s="96"/>
      <c r="M722" s="87"/>
      <c r="N722" s="96"/>
      <c r="O722" s="94"/>
      <c r="P722" s="88"/>
    </row>
    <row r="723" spans="1:16" ht="24" x14ac:dyDescent="0.25">
      <c r="A723" s="91"/>
      <c r="B723" s="91"/>
      <c r="C723" s="91"/>
      <c r="D723" s="35" t="s">
        <v>17</v>
      </c>
      <c r="E723" s="38" t="s">
        <v>71</v>
      </c>
      <c r="F723" s="35" t="s">
        <v>19</v>
      </c>
      <c r="G723" s="24">
        <v>0</v>
      </c>
      <c r="H723" s="59">
        <v>0</v>
      </c>
      <c r="I723" s="51">
        <f>100-H723</f>
        <v>100</v>
      </c>
      <c r="J723" s="96"/>
      <c r="K723" s="51"/>
      <c r="L723" s="96"/>
      <c r="M723" s="87"/>
      <c r="N723" s="96"/>
      <c r="O723" s="94"/>
      <c r="P723" s="88"/>
    </row>
    <row r="724" spans="1:16" ht="148.5" customHeight="1" x14ac:dyDescent="0.25">
      <c r="A724" s="91"/>
      <c r="B724" s="91"/>
      <c r="C724" s="91"/>
      <c r="D724" s="35" t="s">
        <v>17</v>
      </c>
      <c r="E724" s="38" t="s">
        <v>72</v>
      </c>
      <c r="F724" s="35" t="s">
        <v>19</v>
      </c>
      <c r="G724" s="24">
        <v>40</v>
      </c>
      <c r="H724" s="59">
        <v>21</v>
      </c>
      <c r="I724" s="51">
        <f t="shared" si="95"/>
        <v>52.5</v>
      </c>
      <c r="J724" s="96"/>
      <c r="K724" s="51" t="s">
        <v>199</v>
      </c>
      <c r="L724" s="96"/>
      <c r="M724" s="87"/>
      <c r="N724" s="96"/>
      <c r="O724" s="94"/>
      <c r="P724" s="88"/>
    </row>
    <row r="725" spans="1:16" ht="102" customHeight="1" x14ac:dyDescent="0.25">
      <c r="A725" s="91"/>
      <c r="B725" s="91"/>
      <c r="C725" s="91"/>
      <c r="D725" s="35" t="s">
        <v>17</v>
      </c>
      <c r="E725" s="38" t="s">
        <v>73</v>
      </c>
      <c r="F725" s="35" t="s">
        <v>19</v>
      </c>
      <c r="G725" s="24">
        <v>60</v>
      </c>
      <c r="H725" s="59">
        <v>74</v>
      </c>
      <c r="I725" s="51">
        <f t="shared" si="95"/>
        <v>123.33333333333334</v>
      </c>
      <c r="J725" s="96"/>
      <c r="K725" s="51" t="s">
        <v>164</v>
      </c>
      <c r="L725" s="96"/>
      <c r="M725" s="87"/>
      <c r="N725" s="96"/>
      <c r="O725" s="94"/>
      <c r="P725" s="88"/>
    </row>
    <row r="726" spans="1:16" ht="24" x14ac:dyDescent="0.25">
      <c r="A726" s="91"/>
      <c r="B726" s="91"/>
      <c r="C726" s="91"/>
      <c r="D726" s="35" t="s">
        <v>17</v>
      </c>
      <c r="E726" s="38" t="s">
        <v>74</v>
      </c>
      <c r="F726" s="35" t="s">
        <v>19</v>
      </c>
      <c r="G726" s="24">
        <v>60</v>
      </c>
      <c r="H726" s="59">
        <v>60</v>
      </c>
      <c r="I726" s="51">
        <f t="shared" si="95"/>
        <v>100</v>
      </c>
      <c r="J726" s="96"/>
      <c r="K726" s="51"/>
      <c r="L726" s="96"/>
      <c r="M726" s="87"/>
      <c r="N726" s="96"/>
      <c r="O726" s="94"/>
      <c r="P726" s="88"/>
    </row>
    <row r="727" spans="1:16" ht="24" x14ac:dyDescent="0.25">
      <c r="A727" s="91"/>
      <c r="B727" s="92"/>
      <c r="C727" s="92"/>
      <c r="D727" s="35" t="s">
        <v>17</v>
      </c>
      <c r="E727" s="38" t="s">
        <v>75</v>
      </c>
      <c r="F727" s="35" t="s">
        <v>19</v>
      </c>
      <c r="G727" s="24">
        <v>100</v>
      </c>
      <c r="H727" s="59">
        <v>100</v>
      </c>
      <c r="I727" s="51">
        <f t="shared" si="95"/>
        <v>100</v>
      </c>
      <c r="J727" s="97"/>
      <c r="K727" s="51"/>
      <c r="L727" s="96"/>
      <c r="M727" s="87"/>
      <c r="N727" s="96"/>
      <c r="O727" s="94"/>
      <c r="P727" s="88"/>
    </row>
    <row r="728" spans="1:16" ht="24" x14ac:dyDescent="0.25">
      <c r="A728" s="91"/>
      <c r="B728" s="90" t="s">
        <v>86</v>
      </c>
      <c r="C728" s="90" t="s">
        <v>13</v>
      </c>
      <c r="D728" s="35" t="s">
        <v>14</v>
      </c>
      <c r="E728" s="38" t="s">
        <v>82</v>
      </c>
      <c r="F728" s="35" t="s">
        <v>43</v>
      </c>
      <c r="G728" s="24">
        <v>1</v>
      </c>
      <c r="H728" s="59">
        <v>1</v>
      </c>
      <c r="I728" s="51">
        <f t="shared" si="95"/>
        <v>100</v>
      </c>
      <c r="J728" s="36">
        <f>I728</f>
        <v>100</v>
      </c>
      <c r="K728" s="51"/>
      <c r="L728" s="96"/>
      <c r="M728" s="101">
        <f>AVERAGE(J728:J729)</f>
        <v>100</v>
      </c>
      <c r="N728" s="82"/>
      <c r="O728" s="94"/>
      <c r="P728" s="88"/>
    </row>
    <row r="729" spans="1:16" ht="91.5" customHeight="1" x14ac:dyDescent="0.25">
      <c r="A729" s="91"/>
      <c r="B729" s="91"/>
      <c r="C729" s="91"/>
      <c r="D729" s="35" t="s">
        <v>17</v>
      </c>
      <c r="E729" s="38" t="s">
        <v>87</v>
      </c>
      <c r="F729" s="35" t="s">
        <v>19</v>
      </c>
      <c r="G729" s="24">
        <v>80</v>
      </c>
      <c r="H729" s="59">
        <v>80</v>
      </c>
      <c r="I729" s="51">
        <f t="shared" si="95"/>
        <v>100</v>
      </c>
      <c r="J729" s="36">
        <f>I729</f>
        <v>100</v>
      </c>
      <c r="K729" s="51"/>
      <c r="L729" s="96"/>
      <c r="M729" s="87"/>
      <c r="N729" s="82"/>
      <c r="O729" s="94"/>
      <c r="P729" s="88"/>
    </row>
    <row r="730" spans="1:16" ht="38.25" customHeight="1" x14ac:dyDescent="0.25">
      <c r="A730" s="91"/>
      <c r="B730" s="90" t="s">
        <v>76</v>
      </c>
      <c r="C730" s="90" t="s">
        <v>13</v>
      </c>
      <c r="D730" s="35" t="s">
        <v>14</v>
      </c>
      <c r="E730" s="38" t="s">
        <v>77</v>
      </c>
      <c r="F730" s="35" t="s">
        <v>78</v>
      </c>
      <c r="G730" s="24">
        <v>10</v>
      </c>
      <c r="H730" s="59">
        <v>10</v>
      </c>
      <c r="I730" s="51">
        <f t="shared" si="95"/>
        <v>100</v>
      </c>
      <c r="J730" s="51">
        <f>I730</f>
        <v>100</v>
      </c>
      <c r="K730" s="51"/>
      <c r="L730" s="96"/>
      <c r="M730" s="101">
        <f>AVERAGE(J730:J732)</f>
        <v>100</v>
      </c>
      <c r="N730" s="82"/>
      <c r="O730" s="94"/>
      <c r="P730" s="88"/>
    </row>
    <row r="731" spans="1:16" ht="29.45" customHeight="1" x14ac:dyDescent="0.25">
      <c r="A731" s="91"/>
      <c r="B731" s="91"/>
      <c r="C731" s="91"/>
      <c r="D731" s="35" t="s">
        <v>17</v>
      </c>
      <c r="E731" s="38" t="s">
        <v>79</v>
      </c>
      <c r="F731" s="35" t="s">
        <v>19</v>
      </c>
      <c r="G731" s="24">
        <v>80</v>
      </c>
      <c r="H731" s="59">
        <v>80</v>
      </c>
      <c r="I731" s="51">
        <f t="shared" si="95"/>
        <v>100</v>
      </c>
      <c r="J731" s="81">
        <f>AVERAGE(I731:I732)</f>
        <v>100</v>
      </c>
      <c r="K731" s="51"/>
      <c r="L731" s="96"/>
      <c r="M731" s="87"/>
      <c r="N731" s="82"/>
      <c r="O731" s="94"/>
      <c r="P731" s="88"/>
    </row>
    <row r="732" spans="1:16" ht="47.45" customHeight="1" x14ac:dyDescent="0.25">
      <c r="A732" s="91"/>
      <c r="B732" s="91"/>
      <c r="C732" s="92"/>
      <c r="D732" s="35" t="s">
        <v>17</v>
      </c>
      <c r="E732" s="38" t="s">
        <v>80</v>
      </c>
      <c r="F732" s="35" t="s">
        <v>19</v>
      </c>
      <c r="G732" s="24">
        <v>100</v>
      </c>
      <c r="H732" s="59">
        <v>100</v>
      </c>
      <c r="I732" s="51">
        <f t="shared" si="95"/>
        <v>100</v>
      </c>
      <c r="J732" s="96"/>
      <c r="K732" s="51"/>
      <c r="L732" s="96"/>
      <c r="M732" s="87"/>
      <c r="N732" s="82"/>
      <c r="O732" s="94"/>
      <c r="P732" s="88"/>
    </row>
    <row r="733" spans="1:16" ht="51" customHeight="1" x14ac:dyDescent="0.25">
      <c r="A733" s="91"/>
      <c r="B733" s="90" t="s">
        <v>81</v>
      </c>
      <c r="C733" s="90" t="s">
        <v>13</v>
      </c>
      <c r="D733" s="35" t="s">
        <v>14</v>
      </c>
      <c r="E733" s="38" t="s">
        <v>82</v>
      </c>
      <c r="F733" s="35" t="s">
        <v>43</v>
      </c>
      <c r="G733" s="24">
        <v>28</v>
      </c>
      <c r="H733" s="59">
        <v>28</v>
      </c>
      <c r="I733" s="51">
        <f t="shared" si="95"/>
        <v>100</v>
      </c>
      <c r="J733" s="51">
        <f>I733</f>
        <v>100</v>
      </c>
      <c r="K733" s="51"/>
      <c r="L733" s="96"/>
      <c r="M733" s="101">
        <f>AVERAGE(J733:J735)</f>
        <v>100</v>
      </c>
      <c r="N733" s="82"/>
      <c r="O733" s="94"/>
      <c r="P733" s="88"/>
    </row>
    <row r="734" spans="1:16" ht="54.75" customHeight="1" x14ac:dyDescent="0.25">
      <c r="A734" s="91"/>
      <c r="B734" s="91"/>
      <c r="C734" s="91"/>
      <c r="D734" s="35" t="s">
        <v>17</v>
      </c>
      <c r="E734" s="38" t="s">
        <v>83</v>
      </c>
      <c r="F734" s="35" t="s">
        <v>19</v>
      </c>
      <c r="G734" s="52">
        <v>80</v>
      </c>
      <c r="H734" s="59">
        <v>80</v>
      </c>
      <c r="I734" s="51">
        <f t="shared" si="95"/>
        <v>100</v>
      </c>
      <c r="J734" s="81">
        <f>AVERAGE(I734:I735)</f>
        <v>100</v>
      </c>
      <c r="K734" s="51"/>
      <c r="L734" s="96"/>
      <c r="M734" s="87"/>
      <c r="N734" s="82"/>
      <c r="O734" s="94"/>
      <c r="P734" s="88"/>
    </row>
    <row r="735" spans="1:16" ht="33.75" customHeight="1" x14ac:dyDescent="0.25">
      <c r="A735" s="92"/>
      <c r="B735" s="92"/>
      <c r="C735" s="92"/>
      <c r="D735" s="35" t="s">
        <v>17</v>
      </c>
      <c r="E735" s="38" t="s">
        <v>84</v>
      </c>
      <c r="F735" s="35" t="s">
        <v>19</v>
      </c>
      <c r="G735" s="24">
        <v>80</v>
      </c>
      <c r="H735" s="59">
        <v>80</v>
      </c>
      <c r="I735" s="51">
        <f t="shared" si="95"/>
        <v>100</v>
      </c>
      <c r="J735" s="97"/>
      <c r="K735" s="34"/>
      <c r="L735" s="97"/>
      <c r="M735" s="87"/>
      <c r="N735" s="78"/>
      <c r="O735" s="95"/>
      <c r="P735" s="88"/>
    </row>
    <row r="736" spans="1:16" ht="24" x14ac:dyDescent="0.25">
      <c r="A736" s="90" t="s">
        <v>95</v>
      </c>
      <c r="B736" s="90" t="s">
        <v>66</v>
      </c>
      <c r="C736" s="90" t="s">
        <v>13</v>
      </c>
      <c r="D736" s="35" t="s">
        <v>14</v>
      </c>
      <c r="E736" s="38" t="s">
        <v>67</v>
      </c>
      <c r="F736" s="35" t="s">
        <v>43</v>
      </c>
      <c r="G736" s="24">
        <v>50</v>
      </c>
      <c r="H736" s="59">
        <v>53</v>
      </c>
      <c r="I736" s="51">
        <f t="shared" si="95"/>
        <v>106</v>
      </c>
      <c r="J736" s="51">
        <f>I736</f>
        <v>106</v>
      </c>
      <c r="K736" s="60" t="s">
        <v>147</v>
      </c>
      <c r="L736" s="100" t="s">
        <v>59</v>
      </c>
      <c r="M736" s="101">
        <f>AVERAGE(J736:J744)</f>
        <v>107.05208333333334</v>
      </c>
      <c r="N736" s="81">
        <f>AVERAGE(M736:M752)</f>
        <v>104.97730654761905</v>
      </c>
      <c r="O736" s="93">
        <v>5</v>
      </c>
      <c r="P736" s="99" t="s">
        <v>63</v>
      </c>
    </row>
    <row r="737" spans="1:16" ht="24" x14ac:dyDescent="0.25">
      <c r="A737" s="91"/>
      <c r="B737" s="91"/>
      <c r="C737" s="91"/>
      <c r="D737" s="35" t="s">
        <v>17</v>
      </c>
      <c r="E737" s="38" t="s">
        <v>68</v>
      </c>
      <c r="F737" s="35" t="s">
        <v>19</v>
      </c>
      <c r="G737" s="24">
        <v>100</v>
      </c>
      <c r="H737" s="59">
        <v>106</v>
      </c>
      <c r="I737" s="51">
        <f t="shared" si="95"/>
        <v>106</v>
      </c>
      <c r="J737" s="81">
        <f>AVERAGE(I737:I744)</f>
        <v>108.10416666666667</v>
      </c>
      <c r="K737" s="60" t="s">
        <v>254</v>
      </c>
      <c r="L737" s="96"/>
      <c r="M737" s="87"/>
      <c r="N737" s="96"/>
      <c r="O737" s="94"/>
      <c r="P737" s="88"/>
    </row>
    <row r="738" spans="1:16" ht="24" x14ac:dyDescent="0.25">
      <c r="A738" s="91"/>
      <c r="B738" s="91"/>
      <c r="C738" s="91"/>
      <c r="D738" s="35" t="s">
        <v>17</v>
      </c>
      <c r="E738" s="38" t="s">
        <v>69</v>
      </c>
      <c r="F738" s="35" t="s">
        <v>19</v>
      </c>
      <c r="G738" s="24">
        <v>100</v>
      </c>
      <c r="H738" s="59">
        <v>106</v>
      </c>
      <c r="I738" s="51">
        <f t="shared" si="95"/>
        <v>106</v>
      </c>
      <c r="J738" s="96"/>
      <c r="K738" s="60" t="s">
        <v>147</v>
      </c>
      <c r="L738" s="96"/>
      <c r="M738" s="87"/>
      <c r="N738" s="96"/>
      <c r="O738" s="94"/>
      <c r="P738" s="88"/>
    </row>
    <row r="739" spans="1:16" ht="24" x14ac:dyDescent="0.25">
      <c r="A739" s="91"/>
      <c r="B739" s="91"/>
      <c r="C739" s="91"/>
      <c r="D739" s="35" t="s">
        <v>17</v>
      </c>
      <c r="E739" s="38" t="s">
        <v>70</v>
      </c>
      <c r="F739" s="35" t="s">
        <v>19</v>
      </c>
      <c r="G739" s="24">
        <v>100</v>
      </c>
      <c r="H739" s="59">
        <v>106</v>
      </c>
      <c r="I739" s="51">
        <f t="shared" si="95"/>
        <v>106</v>
      </c>
      <c r="J739" s="96"/>
      <c r="K739" s="60" t="s">
        <v>147</v>
      </c>
      <c r="L739" s="96"/>
      <c r="M739" s="87"/>
      <c r="N739" s="96"/>
      <c r="O739" s="94"/>
      <c r="P739" s="88"/>
    </row>
    <row r="740" spans="1:16" ht="24" x14ac:dyDescent="0.25">
      <c r="A740" s="91"/>
      <c r="B740" s="91"/>
      <c r="C740" s="91"/>
      <c r="D740" s="35" t="s">
        <v>17</v>
      </c>
      <c r="E740" s="38" t="s">
        <v>71</v>
      </c>
      <c r="F740" s="35" t="s">
        <v>19</v>
      </c>
      <c r="G740" s="24">
        <v>0</v>
      </c>
      <c r="H740" s="59">
        <v>0</v>
      </c>
      <c r="I740" s="51">
        <f>100-H740</f>
        <v>100</v>
      </c>
      <c r="J740" s="96"/>
      <c r="K740" s="60"/>
      <c r="L740" s="96"/>
      <c r="M740" s="87"/>
      <c r="N740" s="96"/>
      <c r="O740" s="94"/>
      <c r="P740" s="88"/>
    </row>
    <row r="741" spans="1:16" ht="26.25" customHeight="1" x14ac:dyDescent="0.25">
      <c r="A741" s="91"/>
      <c r="B741" s="91"/>
      <c r="C741" s="91"/>
      <c r="D741" s="35" t="s">
        <v>17</v>
      </c>
      <c r="E741" s="38" t="s">
        <v>72</v>
      </c>
      <c r="F741" s="35" t="s">
        <v>19</v>
      </c>
      <c r="G741" s="24">
        <v>40</v>
      </c>
      <c r="H741" s="59">
        <v>44</v>
      </c>
      <c r="I741" s="51">
        <f t="shared" si="95"/>
        <v>110.00000000000001</v>
      </c>
      <c r="J741" s="96"/>
      <c r="K741" s="60" t="s">
        <v>200</v>
      </c>
      <c r="L741" s="96"/>
      <c r="M741" s="87"/>
      <c r="N741" s="96"/>
      <c r="O741" s="94"/>
      <c r="P741" s="88"/>
    </row>
    <row r="742" spans="1:16" ht="30" customHeight="1" x14ac:dyDescent="0.25">
      <c r="A742" s="91"/>
      <c r="B742" s="91"/>
      <c r="C742" s="91"/>
      <c r="D742" s="35" t="s">
        <v>17</v>
      </c>
      <c r="E742" s="38" t="s">
        <v>73</v>
      </c>
      <c r="F742" s="35" t="s">
        <v>19</v>
      </c>
      <c r="G742" s="24">
        <v>80</v>
      </c>
      <c r="H742" s="59">
        <v>94</v>
      </c>
      <c r="I742" s="51">
        <f t="shared" si="95"/>
        <v>117.5</v>
      </c>
      <c r="J742" s="96"/>
      <c r="K742" s="60" t="s">
        <v>200</v>
      </c>
      <c r="L742" s="96"/>
      <c r="M742" s="87"/>
      <c r="N742" s="96"/>
      <c r="O742" s="94"/>
      <c r="P742" s="88"/>
    </row>
    <row r="743" spans="1:16" ht="39" customHeight="1" x14ac:dyDescent="0.25">
      <c r="A743" s="91"/>
      <c r="B743" s="91"/>
      <c r="C743" s="91"/>
      <c r="D743" s="35" t="s">
        <v>17</v>
      </c>
      <c r="E743" s="38" t="s">
        <v>74</v>
      </c>
      <c r="F743" s="35" t="s">
        <v>19</v>
      </c>
      <c r="G743" s="24">
        <v>30</v>
      </c>
      <c r="H743" s="59">
        <v>34</v>
      </c>
      <c r="I743" s="51">
        <f t="shared" si="95"/>
        <v>113.33333333333333</v>
      </c>
      <c r="J743" s="96"/>
      <c r="K743" s="60" t="s">
        <v>201</v>
      </c>
      <c r="L743" s="96"/>
      <c r="M743" s="87"/>
      <c r="N743" s="96"/>
      <c r="O743" s="94"/>
      <c r="P743" s="88"/>
    </row>
    <row r="744" spans="1:16" ht="24" x14ac:dyDescent="0.25">
      <c r="A744" s="91"/>
      <c r="B744" s="92"/>
      <c r="C744" s="92"/>
      <c r="D744" s="35" t="s">
        <v>17</v>
      </c>
      <c r="E744" s="38" t="s">
        <v>75</v>
      </c>
      <c r="F744" s="35" t="s">
        <v>19</v>
      </c>
      <c r="G744" s="24">
        <v>100</v>
      </c>
      <c r="H744" s="59">
        <v>106</v>
      </c>
      <c r="I744" s="51">
        <f t="shared" si="95"/>
        <v>106</v>
      </c>
      <c r="J744" s="97"/>
      <c r="K744" s="60" t="s">
        <v>147</v>
      </c>
      <c r="L744" s="96"/>
      <c r="M744" s="87"/>
      <c r="N744" s="96"/>
      <c r="O744" s="94"/>
      <c r="P744" s="88"/>
    </row>
    <row r="745" spans="1:16" ht="63" customHeight="1" x14ac:dyDescent="0.25">
      <c r="A745" s="91"/>
      <c r="B745" s="90" t="s">
        <v>86</v>
      </c>
      <c r="C745" s="90" t="s">
        <v>13</v>
      </c>
      <c r="D745" s="35" t="s">
        <v>14</v>
      </c>
      <c r="E745" s="38" t="s">
        <v>82</v>
      </c>
      <c r="F745" s="35" t="s">
        <v>43</v>
      </c>
      <c r="G745" s="24">
        <v>1</v>
      </c>
      <c r="H745" s="59">
        <v>1</v>
      </c>
      <c r="I745" s="51">
        <f t="shared" si="95"/>
        <v>100</v>
      </c>
      <c r="J745" s="36">
        <f>I745</f>
        <v>100</v>
      </c>
      <c r="K745" s="51"/>
      <c r="L745" s="96"/>
      <c r="M745" s="101">
        <f>AVERAGE(J745:J746)</f>
        <v>112.85714285714286</v>
      </c>
      <c r="N745" s="82"/>
      <c r="O745" s="94"/>
      <c r="P745" s="88"/>
    </row>
    <row r="746" spans="1:16" ht="53.25" customHeight="1" x14ac:dyDescent="0.25">
      <c r="A746" s="91"/>
      <c r="B746" s="91"/>
      <c r="C746" s="91"/>
      <c r="D746" s="35" t="s">
        <v>17</v>
      </c>
      <c r="E746" s="38" t="s">
        <v>87</v>
      </c>
      <c r="F746" s="35" t="s">
        <v>19</v>
      </c>
      <c r="G746" s="24">
        <v>70</v>
      </c>
      <c r="H746" s="59">
        <v>88</v>
      </c>
      <c r="I746" s="51">
        <f t="shared" si="95"/>
        <v>125.71428571428571</v>
      </c>
      <c r="J746" s="36">
        <f>I746</f>
        <v>125.71428571428571</v>
      </c>
      <c r="K746" s="60" t="s">
        <v>255</v>
      </c>
      <c r="L746" s="96"/>
      <c r="M746" s="87"/>
      <c r="N746" s="82"/>
      <c r="O746" s="94"/>
      <c r="P746" s="88"/>
    </row>
    <row r="747" spans="1:16" ht="42.75" customHeight="1" x14ac:dyDescent="0.25">
      <c r="A747" s="91"/>
      <c r="B747" s="90" t="s">
        <v>76</v>
      </c>
      <c r="C747" s="90" t="s">
        <v>13</v>
      </c>
      <c r="D747" s="35" t="s">
        <v>14</v>
      </c>
      <c r="E747" s="38" t="s">
        <v>77</v>
      </c>
      <c r="F747" s="35" t="s">
        <v>78</v>
      </c>
      <c r="G747" s="24">
        <v>41</v>
      </c>
      <c r="H747" s="59">
        <v>41</v>
      </c>
      <c r="I747" s="51">
        <f t="shared" si="95"/>
        <v>100</v>
      </c>
      <c r="J747" s="51">
        <f>I747</f>
        <v>100</v>
      </c>
      <c r="K747" s="51"/>
      <c r="L747" s="96"/>
      <c r="M747" s="101">
        <f>AVERAGE(J747:J749)</f>
        <v>100</v>
      </c>
      <c r="N747" s="82"/>
      <c r="O747" s="94"/>
      <c r="P747" s="88"/>
    </row>
    <row r="748" spans="1:16" ht="36" customHeight="1" x14ac:dyDescent="0.25">
      <c r="A748" s="91"/>
      <c r="B748" s="91"/>
      <c r="C748" s="91"/>
      <c r="D748" s="35" t="s">
        <v>17</v>
      </c>
      <c r="E748" s="38" t="s">
        <v>79</v>
      </c>
      <c r="F748" s="35" t="s">
        <v>19</v>
      </c>
      <c r="G748" s="24">
        <v>100</v>
      </c>
      <c r="H748" s="59">
        <v>100</v>
      </c>
      <c r="I748" s="51">
        <f t="shared" si="95"/>
        <v>100</v>
      </c>
      <c r="J748" s="81">
        <f>AVERAGE(I748:I749)</f>
        <v>100</v>
      </c>
      <c r="K748" s="51"/>
      <c r="L748" s="96"/>
      <c r="M748" s="87"/>
      <c r="N748" s="82"/>
      <c r="O748" s="94"/>
      <c r="P748" s="88"/>
    </row>
    <row r="749" spans="1:16" ht="38.25" customHeight="1" x14ac:dyDescent="0.25">
      <c r="A749" s="91"/>
      <c r="B749" s="91"/>
      <c r="C749" s="92"/>
      <c r="D749" s="35" t="s">
        <v>17</v>
      </c>
      <c r="E749" s="38" t="s">
        <v>80</v>
      </c>
      <c r="F749" s="35" t="s">
        <v>19</v>
      </c>
      <c r="G749" s="24">
        <v>100</v>
      </c>
      <c r="H749" s="59">
        <v>100</v>
      </c>
      <c r="I749" s="51">
        <f t="shared" si="95"/>
        <v>100</v>
      </c>
      <c r="J749" s="96"/>
      <c r="K749" s="51"/>
      <c r="L749" s="96"/>
      <c r="M749" s="87"/>
      <c r="N749" s="82"/>
      <c r="O749" s="94"/>
      <c r="P749" s="88"/>
    </row>
    <row r="750" spans="1:16" ht="43.5" customHeight="1" x14ac:dyDescent="0.25">
      <c r="A750" s="91"/>
      <c r="B750" s="90" t="s">
        <v>81</v>
      </c>
      <c r="C750" s="90" t="s">
        <v>13</v>
      </c>
      <c r="D750" s="35" t="s">
        <v>14</v>
      </c>
      <c r="E750" s="38" t="s">
        <v>82</v>
      </c>
      <c r="F750" s="35" t="s">
        <v>43</v>
      </c>
      <c r="G750" s="24">
        <v>26</v>
      </c>
      <c r="H750" s="59">
        <v>26</v>
      </c>
      <c r="I750" s="51">
        <f t="shared" si="95"/>
        <v>100</v>
      </c>
      <c r="J750" s="51">
        <f>I750</f>
        <v>100</v>
      </c>
      <c r="K750" s="51"/>
      <c r="L750" s="96"/>
      <c r="M750" s="101">
        <f>AVERAGE(J750:J752)</f>
        <v>100</v>
      </c>
      <c r="N750" s="82"/>
      <c r="O750" s="94"/>
      <c r="P750" s="88"/>
    </row>
    <row r="751" spans="1:16" ht="35.25" customHeight="1" x14ac:dyDescent="0.25">
      <c r="A751" s="91"/>
      <c r="B751" s="91"/>
      <c r="C751" s="91"/>
      <c r="D751" s="35" t="s">
        <v>17</v>
      </c>
      <c r="E751" s="38" t="s">
        <v>83</v>
      </c>
      <c r="F751" s="35" t="s">
        <v>19</v>
      </c>
      <c r="G751" s="52">
        <v>100</v>
      </c>
      <c r="H751" s="59">
        <v>100</v>
      </c>
      <c r="I751" s="51">
        <f t="shared" ref="I751:I752" si="96">H751/G751*100</f>
        <v>100</v>
      </c>
      <c r="J751" s="81">
        <f>AVERAGE(I751:I752)</f>
        <v>100</v>
      </c>
      <c r="K751" s="51"/>
      <c r="L751" s="96"/>
      <c r="M751" s="87"/>
      <c r="N751" s="82"/>
      <c r="O751" s="94"/>
      <c r="P751" s="88"/>
    </row>
    <row r="752" spans="1:16" ht="48.75" customHeight="1" x14ac:dyDescent="0.25">
      <c r="A752" s="92"/>
      <c r="B752" s="92"/>
      <c r="C752" s="92"/>
      <c r="D752" s="35" t="s">
        <v>17</v>
      </c>
      <c r="E752" s="38" t="s">
        <v>84</v>
      </c>
      <c r="F752" s="35" t="s">
        <v>19</v>
      </c>
      <c r="G752" s="24">
        <v>100</v>
      </c>
      <c r="H752" s="59">
        <v>100</v>
      </c>
      <c r="I752" s="51">
        <f t="shared" si="96"/>
        <v>100</v>
      </c>
      <c r="J752" s="97"/>
      <c r="K752" s="51"/>
      <c r="L752" s="97"/>
      <c r="M752" s="87"/>
      <c r="N752" s="78"/>
      <c r="O752" s="95"/>
      <c r="P752" s="88"/>
    </row>
    <row r="753" spans="1:16" ht="26.25" customHeight="1" x14ac:dyDescent="0.25">
      <c r="A753" s="86" t="s">
        <v>144</v>
      </c>
      <c r="B753" s="86" t="s">
        <v>214</v>
      </c>
      <c r="C753" s="88" t="s">
        <v>13</v>
      </c>
      <c r="D753" s="63" t="s">
        <v>14</v>
      </c>
      <c r="E753" s="64" t="s">
        <v>260</v>
      </c>
      <c r="F753" s="63" t="s">
        <v>98</v>
      </c>
      <c r="G753" s="65">
        <v>83078</v>
      </c>
      <c r="H753" s="65">
        <v>83078</v>
      </c>
      <c r="I753" s="66">
        <f>H753/G753*100</f>
        <v>100</v>
      </c>
      <c r="J753" s="66">
        <f>I753</f>
        <v>100</v>
      </c>
      <c r="K753" s="65"/>
      <c r="L753" s="90" t="s">
        <v>59</v>
      </c>
      <c r="M753" s="77">
        <f>AVERAGE(J753:J755)</f>
        <v>121</v>
      </c>
      <c r="N753" s="102">
        <f>AVERAGE(M753:M774)</f>
        <v>118.77659749158754</v>
      </c>
      <c r="O753" s="99">
        <v>10</v>
      </c>
      <c r="P753" s="99" t="s">
        <v>63</v>
      </c>
    </row>
    <row r="754" spans="1:16" ht="72.75" customHeight="1" x14ac:dyDescent="0.25">
      <c r="A754" s="86"/>
      <c r="B754" s="86"/>
      <c r="C754" s="88"/>
      <c r="D754" s="64" t="s">
        <v>17</v>
      </c>
      <c r="E754" s="64" t="s">
        <v>96</v>
      </c>
      <c r="F754" s="65" t="s">
        <v>19</v>
      </c>
      <c r="G754" s="65">
        <v>50</v>
      </c>
      <c r="H754" s="65">
        <v>92</v>
      </c>
      <c r="I754" s="66">
        <f t="shared" ref="I754:I771" si="97">H754/G754*100</f>
        <v>184</v>
      </c>
      <c r="J754" s="99">
        <f>AVERAGE(I754:I755)</f>
        <v>142</v>
      </c>
      <c r="K754" s="63" t="s">
        <v>261</v>
      </c>
      <c r="L754" s="91"/>
      <c r="M754" s="82"/>
      <c r="N754" s="103"/>
      <c r="O754" s="99"/>
      <c r="P754" s="99"/>
    </row>
    <row r="755" spans="1:16" ht="24" x14ac:dyDescent="0.25">
      <c r="A755" s="86"/>
      <c r="B755" s="86"/>
      <c r="C755" s="88"/>
      <c r="D755" s="64" t="s">
        <v>17</v>
      </c>
      <c r="E755" s="64" t="s">
        <v>117</v>
      </c>
      <c r="F755" s="65" t="s">
        <v>19</v>
      </c>
      <c r="G755" s="65">
        <v>100</v>
      </c>
      <c r="H755" s="65">
        <v>100</v>
      </c>
      <c r="I755" s="66">
        <f t="shared" si="97"/>
        <v>100</v>
      </c>
      <c r="J755" s="88"/>
      <c r="K755" s="65"/>
      <c r="L755" s="91"/>
      <c r="M755" s="82"/>
      <c r="N755" s="103"/>
      <c r="O755" s="99"/>
      <c r="P755" s="99"/>
    </row>
    <row r="756" spans="1:16" ht="46.5" customHeight="1" x14ac:dyDescent="0.25">
      <c r="A756" s="86"/>
      <c r="B756" s="90" t="s">
        <v>215</v>
      </c>
      <c r="C756" s="88" t="s">
        <v>13</v>
      </c>
      <c r="D756" s="74" t="s">
        <v>14</v>
      </c>
      <c r="E756" s="64" t="s">
        <v>262</v>
      </c>
      <c r="F756" s="63" t="s">
        <v>98</v>
      </c>
      <c r="G756" s="65">
        <v>7560</v>
      </c>
      <c r="H756" s="65">
        <v>7560</v>
      </c>
      <c r="I756" s="66">
        <f t="shared" si="97"/>
        <v>100</v>
      </c>
      <c r="J756" s="66">
        <f>I756</f>
        <v>100</v>
      </c>
      <c r="K756" s="65"/>
      <c r="L756" s="91"/>
      <c r="M756" s="77">
        <f>AVERAGE(J756:J757)</f>
        <v>100</v>
      </c>
      <c r="N756" s="143"/>
      <c r="O756" s="99"/>
      <c r="P756" s="99"/>
    </row>
    <row r="757" spans="1:16" ht="46.5" customHeight="1" x14ac:dyDescent="0.25">
      <c r="A757" s="86"/>
      <c r="B757" s="82"/>
      <c r="C757" s="88"/>
      <c r="D757" s="64" t="s">
        <v>17</v>
      </c>
      <c r="E757" s="64" t="s">
        <v>216</v>
      </c>
      <c r="F757" s="65" t="s">
        <v>19</v>
      </c>
      <c r="G757" s="65">
        <v>100</v>
      </c>
      <c r="H757" s="65">
        <v>100</v>
      </c>
      <c r="I757" s="66">
        <f t="shared" ref="I757" si="98">H757/G757*100</f>
        <v>100</v>
      </c>
      <c r="J757" s="40">
        <f>I757</f>
        <v>100</v>
      </c>
      <c r="K757" s="65"/>
      <c r="L757" s="91"/>
      <c r="M757" s="82"/>
      <c r="N757" s="143"/>
      <c r="O757" s="99"/>
      <c r="P757" s="99"/>
    </row>
    <row r="758" spans="1:16" ht="42.75" customHeight="1" x14ac:dyDescent="0.25">
      <c r="A758" s="86"/>
      <c r="B758" s="86" t="s">
        <v>217</v>
      </c>
      <c r="C758" s="86" t="s">
        <v>13</v>
      </c>
      <c r="D758" s="63" t="s">
        <v>14</v>
      </c>
      <c r="E758" s="64" t="s">
        <v>148</v>
      </c>
      <c r="F758" s="63" t="s">
        <v>99</v>
      </c>
      <c r="G758" s="65">
        <v>14007</v>
      </c>
      <c r="H758" s="65">
        <v>13634</v>
      </c>
      <c r="I758" s="66">
        <f t="shared" si="97"/>
        <v>97.337045762832872</v>
      </c>
      <c r="J758" s="66">
        <f>I758</f>
        <v>97.337045762832872</v>
      </c>
      <c r="K758" s="65"/>
      <c r="L758" s="91"/>
      <c r="M758" s="77">
        <f>AVERAGE(J758:J760)</f>
        <v>99.501856214749779</v>
      </c>
      <c r="N758" s="143"/>
      <c r="O758" s="99"/>
      <c r="P758" s="99"/>
    </row>
    <row r="759" spans="1:16" ht="30.75" customHeight="1" x14ac:dyDescent="0.25">
      <c r="A759" s="86"/>
      <c r="B759" s="86"/>
      <c r="C759" s="86"/>
      <c r="D759" s="64" t="s">
        <v>17</v>
      </c>
      <c r="E759" s="64" t="s">
        <v>100</v>
      </c>
      <c r="F759" s="65" t="s">
        <v>78</v>
      </c>
      <c r="G759" s="65">
        <v>0</v>
      </c>
      <c r="H759" s="65">
        <v>0</v>
      </c>
      <c r="I759" s="66">
        <v>100</v>
      </c>
      <c r="J759" s="99">
        <f>AVERAGE(I759:I760)</f>
        <v>101.66666666666667</v>
      </c>
      <c r="K759" s="65"/>
      <c r="L759" s="91"/>
      <c r="M759" s="82"/>
      <c r="N759" s="143"/>
      <c r="O759" s="99"/>
      <c r="P759" s="99"/>
    </row>
    <row r="760" spans="1:16" ht="40.5" customHeight="1" x14ac:dyDescent="0.25">
      <c r="A760" s="86"/>
      <c r="B760" s="86"/>
      <c r="C760" s="86"/>
      <c r="D760" s="64" t="s">
        <v>17</v>
      </c>
      <c r="E760" s="64" t="s">
        <v>263</v>
      </c>
      <c r="F760" s="65" t="s">
        <v>19</v>
      </c>
      <c r="G760" s="65">
        <v>90</v>
      </c>
      <c r="H760" s="65">
        <v>93</v>
      </c>
      <c r="I760" s="66">
        <f t="shared" si="97"/>
        <v>103.33333333333334</v>
      </c>
      <c r="J760" s="88"/>
      <c r="K760" s="65"/>
      <c r="L760" s="91"/>
      <c r="M760" s="78"/>
      <c r="N760" s="143"/>
      <c r="O760" s="99"/>
      <c r="P760" s="99"/>
    </row>
    <row r="761" spans="1:16" ht="46.5" customHeight="1" x14ac:dyDescent="0.25">
      <c r="A761" s="86"/>
      <c r="B761" s="86" t="s">
        <v>218</v>
      </c>
      <c r="C761" s="88" t="s">
        <v>13</v>
      </c>
      <c r="D761" s="90" t="s">
        <v>14</v>
      </c>
      <c r="E761" s="64" t="s">
        <v>264</v>
      </c>
      <c r="F761" s="90" t="s">
        <v>101</v>
      </c>
      <c r="G761" s="65">
        <v>18816</v>
      </c>
      <c r="H761" s="65">
        <v>18305</v>
      </c>
      <c r="I761" s="66">
        <f t="shared" si="97"/>
        <v>97.28422619047619</v>
      </c>
      <c r="J761" s="99">
        <f>AVERAGE(I761:I764)</f>
        <v>98.725306474504507</v>
      </c>
      <c r="K761" s="90" t="s">
        <v>265</v>
      </c>
      <c r="L761" s="91"/>
      <c r="M761" s="77">
        <f>AVERAGE(J761:J765)</f>
        <v>99.36265323725226</v>
      </c>
      <c r="N761" s="143"/>
      <c r="O761" s="99"/>
      <c r="P761" s="99"/>
    </row>
    <row r="762" spans="1:16" x14ac:dyDescent="0.25">
      <c r="A762" s="86"/>
      <c r="B762" s="86"/>
      <c r="C762" s="88"/>
      <c r="D762" s="91"/>
      <c r="E762" s="39" t="s">
        <v>102</v>
      </c>
      <c r="F762" s="91"/>
      <c r="G762" s="65">
        <v>9126</v>
      </c>
      <c r="H762" s="65">
        <v>8489</v>
      </c>
      <c r="I762" s="66">
        <f t="shared" si="97"/>
        <v>93.019943019943014</v>
      </c>
      <c r="J762" s="99"/>
      <c r="K762" s="133"/>
      <c r="L762" s="91"/>
      <c r="M762" s="82"/>
      <c r="N762" s="143"/>
      <c r="O762" s="99"/>
      <c r="P762" s="99"/>
    </row>
    <row r="763" spans="1:16" ht="30.75" customHeight="1" x14ac:dyDescent="0.25">
      <c r="A763" s="86"/>
      <c r="B763" s="86"/>
      <c r="C763" s="88"/>
      <c r="D763" s="91"/>
      <c r="E763" s="64" t="s">
        <v>149</v>
      </c>
      <c r="F763" s="91"/>
      <c r="G763" s="65">
        <v>6936</v>
      </c>
      <c r="H763" s="65">
        <v>6935</v>
      </c>
      <c r="I763" s="66">
        <f t="shared" ref="I763" si="99">H763/G763*100</f>
        <v>99.985582468281436</v>
      </c>
      <c r="J763" s="99"/>
      <c r="K763" s="65"/>
      <c r="L763" s="91"/>
      <c r="M763" s="82"/>
      <c r="N763" s="143"/>
      <c r="O763" s="99"/>
      <c r="P763" s="99"/>
    </row>
    <row r="764" spans="1:16" ht="26.25" customHeight="1" x14ac:dyDescent="0.25">
      <c r="A764" s="86"/>
      <c r="B764" s="86"/>
      <c r="C764" s="88"/>
      <c r="D764" s="92"/>
      <c r="E764" s="64" t="s">
        <v>150</v>
      </c>
      <c r="F764" s="92"/>
      <c r="G764" s="65">
        <v>2754</v>
      </c>
      <c r="H764" s="65">
        <v>2881</v>
      </c>
      <c r="I764" s="66">
        <f t="shared" si="97"/>
        <v>104.61147421931736</v>
      </c>
      <c r="J764" s="99"/>
      <c r="K764" s="65"/>
      <c r="L764" s="91"/>
      <c r="M764" s="82"/>
      <c r="N764" s="143"/>
      <c r="O764" s="99"/>
      <c r="P764" s="99"/>
    </row>
    <row r="765" spans="1:16" ht="44.25" customHeight="1" x14ac:dyDescent="0.25">
      <c r="A765" s="86"/>
      <c r="B765" s="86"/>
      <c r="C765" s="88"/>
      <c r="D765" s="64" t="s">
        <v>17</v>
      </c>
      <c r="E765" s="64" t="s">
        <v>22</v>
      </c>
      <c r="F765" s="65" t="s">
        <v>19</v>
      </c>
      <c r="G765" s="65">
        <v>100</v>
      </c>
      <c r="H765" s="65">
        <v>100</v>
      </c>
      <c r="I765" s="66">
        <f t="shared" si="97"/>
        <v>100</v>
      </c>
      <c r="J765" s="66">
        <f t="shared" ref="J765:J771" si="100">I765</f>
        <v>100</v>
      </c>
      <c r="K765" s="65"/>
      <c r="L765" s="91"/>
      <c r="M765" s="78"/>
      <c r="N765" s="143"/>
      <c r="O765" s="99"/>
      <c r="P765" s="99"/>
    </row>
    <row r="766" spans="1:16" ht="56.25" customHeight="1" x14ac:dyDescent="0.25">
      <c r="A766" s="86"/>
      <c r="B766" s="86" t="s">
        <v>114</v>
      </c>
      <c r="C766" s="88" t="s">
        <v>13</v>
      </c>
      <c r="D766" s="41" t="s">
        <v>14</v>
      </c>
      <c r="E766" s="64" t="s">
        <v>115</v>
      </c>
      <c r="F766" s="65" t="s">
        <v>43</v>
      </c>
      <c r="G766" s="65">
        <v>110</v>
      </c>
      <c r="H766" s="65">
        <v>114</v>
      </c>
      <c r="I766" s="66">
        <f t="shared" si="97"/>
        <v>103.63636363636364</v>
      </c>
      <c r="J766" s="66">
        <f t="shared" si="100"/>
        <v>103.63636363636364</v>
      </c>
      <c r="K766" s="63" t="s">
        <v>266</v>
      </c>
      <c r="L766" s="91"/>
      <c r="M766" s="77">
        <f>AVERAGE(J766:J767)</f>
        <v>107.37373737373738</v>
      </c>
      <c r="N766" s="143"/>
      <c r="O766" s="99"/>
      <c r="P766" s="99"/>
    </row>
    <row r="767" spans="1:16" ht="118.5" customHeight="1" x14ac:dyDescent="0.25">
      <c r="A767" s="86"/>
      <c r="B767" s="86"/>
      <c r="C767" s="88"/>
      <c r="D767" s="64" t="s">
        <v>17</v>
      </c>
      <c r="E767" s="64" t="s">
        <v>103</v>
      </c>
      <c r="F767" s="65" t="s">
        <v>19</v>
      </c>
      <c r="G767" s="65">
        <v>90</v>
      </c>
      <c r="H767" s="65">
        <v>100</v>
      </c>
      <c r="I767" s="66">
        <f t="shared" si="97"/>
        <v>111.11111111111111</v>
      </c>
      <c r="J767" s="66">
        <f t="shared" si="100"/>
        <v>111.11111111111111</v>
      </c>
      <c r="K767" s="63" t="s">
        <v>266</v>
      </c>
      <c r="L767" s="91"/>
      <c r="M767" s="78"/>
      <c r="N767" s="143"/>
      <c r="O767" s="99"/>
      <c r="P767" s="99"/>
    </row>
    <row r="768" spans="1:16" ht="49.5" customHeight="1" x14ac:dyDescent="0.25">
      <c r="A768" s="86"/>
      <c r="B768" s="86" t="s">
        <v>219</v>
      </c>
      <c r="C768" s="88" t="s">
        <v>13</v>
      </c>
      <c r="D768" s="41" t="s">
        <v>14</v>
      </c>
      <c r="E768" s="39" t="s">
        <v>105</v>
      </c>
      <c r="F768" s="63" t="s">
        <v>104</v>
      </c>
      <c r="G768" s="65">
        <v>930</v>
      </c>
      <c r="H768" s="65">
        <v>1233</v>
      </c>
      <c r="I768" s="66">
        <f t="shared" si="97"/>
        <v>132.58064516129033</v>
      </c>
      <c r="J768" s="66">
        <f>I768</f>
        <v>132.58064516129033</v>
      </c>
      <c r="K768" s="63" t="s">
        <v>268</v>
      </c>
      <c r="L768" s="91"/>
      <c r="M768" s="77">
        <f>AVERAGE(J768:J769)</f>
        <v>167.40143369175627</v>
      </c>
      <c r="N768" s="143"/>
      <c r="O768" s="99"/>
      <c r="P768" s="99"/>
    </row>
    <row r="769" spans="1:16" ht="67.5" customHeight="1" x14ac:dyDescent="0.25">
      <c r="A769" s="86"/>
      <c r="B769" s="86"/>
      <c r="C769" s="88"/>
      <c r="D769" s="64" t="s">
        <v>17</v>
      </c>
      <c r="E769" s="64" t="s">
        <v>106</v>
      </c>
      <c r="F769" s="65" t="s">
        <v>19</v>
      </c>
      <c r="G769" s="65">
        <v>45</v>
      </c>
      <c r="H769" s="65">
        <v>91</v>
      </c>
      <c r="I769" s="66">
        <f t="shared" si="97"/>
        <v>202.22222222222223</v>
      </c>
      <c r="J769" s="66">
        <f t="shared" si="100"/>
        <v>202.22222222222223</v>
      </c>
      <c r="K769" s="63" t="s">
        <v>267</v>
      </c>
      <c r="L769" s="91"/>
      <c r="M769" s="78"/>
      <c r="N769" s="143"/>
      <c r="O769" s="99"/>
      <c r="P769" s="99"/>
    </row>
    <row r="770" spans="1:16" ht="66" customHeight="1" x14ac:dyDescent="0.25">
      <c r="A770" s="86"/>
      <c r="B770" s="86" t="s">
        <v>116</v>
      </c>
      <c r="C770" s="88" t="s">
        <v>13</v>
      </c>
      <c r="D770" s="41" t="s">
        <v>14</v>
      </c>
      <c r="E770" s="64" t="s">
        <v>151</v>
      </c>
      <c r="F770" s="63" t="s">
        <v>104</v>
      </c>
      <c r="G770" s="65">
        <v>950</v>
      </c>
      <c r="H770" s="65">
        <v>1001</v>
      </c>
      <c r="I770" s="66">
        <f t="shared" si="97"/>
        <v>105.36842105263158</v>
      </c>
      <c r="J770" s="66">
        <f>I770</f>
        <v>105.36842105263158</v>
      </c>
      <c r="K770" s="63" t="s">
        <v>269</v>
      </c>
      <c r="L770" s="91"/>
      <c r="M770" s="77">
        <f>AVERAGE(J770:J771)</f>
        <v>141.57309941520467</v>
      </c>
      <c r="N770" s="143"/>
      <c r="O770" s="99"/>
      <c r="P770" s="99"/>
    </row>
    <row r="771" spans="1:16" ht="47.25" customHeight="1" x14ac:dyDescent="0.25">
      <c r="A771" s="86"/>
      <c r="B771" s="86"/>
      <c r="C771" s="88"/>
      <c r="D771" s="64" t="s">
        <v>17</v>
      </c>
      <c r="E771" s="64" t="s">
        <v>270</v>
      </c>
      <c r="F771" s="65" t="s">
        <v>19</v>
      </c>
      <c r="G771" s="65">
        <v>45</v>
      </c>
      <c r="H771" s="65">
        <v>80</v>
      </c>
      <c r="I771" s="66">
        <f t="shared" si="97"/>
        <v>177.77777777777777</v>
      </c>
      <c r="J771" s="66">
        <f t="shared" si="100"/>
        <v>177.77777777777777</v>
      </c>
      <c r="K771" s="63" t="s">
        <v>269</v>
      </c>
      <c r="L771" s="91"/>
      <c r="M771" s="78"/>
      <c r="N771" s="143"/>
      <c r="O771" s="99"/>
      <c r="P771" s="99"/>
    </row>
    <row r="772" spans="1:16" ht="39.75" customHeight="1" x14ac:dyDescent="0.25">
      <c r="A772" s="86"/>
      <c r="B772" s="86" t="s">
        <v>214</v>
      </c>
      <c r="C772" s="88" t="s">
        <v>13</v>
      </c>
      <c r="D772" s="41" t="s">
        <v>14</v>
      </c>
      <c r="E772" s="64" t="s">
        <v>220</v>
      </c>
      <c r="F772" s="63" t="s">
        <v>97</v>
      </c>
      <c r="G772" s="65">
        <v>18141</v>
      </c>
      <c r="H772" s="65">
        <v>18141</v>
      </c>
      <c r="I772" s="66">
        <f t="shared" ref="I772" si="101">H772/G772*100</f>
        <v>100</v>
      </c>
      <c r="J772" s="66">
        <f t="shared" ref="J772" si="102">I772</f>
        <v>100</v>
      </c>
      <c r="K772" s="65"/>
      <c r="L772" s="104"/>
      <c r="M772" s="77">
        <f>AVERAGE(J772:J774)</f>
        <v>114</v>
      </c>
      <c r="N772" s="143"/>
      <c r="O772" s="99"/>
      <c r="P772" s="99"/>
    </row>
    <row r="773" spans="1:16" ht="102.75" customHeight="1" x14ac:dyDescent="0.25">
      <c r="A773" s="86"/>
      <c r="B773" s="86"/>
      <c r="C773" s="88"/>
      <c r="D773" s="64" t="s">
        <v>17</v>
      </c>
      <c r="E773" s="64" t="s">
        <v>96</v>
      </c>
      <c r="F773" s="65" t="s">
        <v>19</v>
      </c>
      <c r="G773" s="65">
        <v>50</v>
      </c>
      <c r="H773" s="65">
        <v>78</v>
      </c>
      <c r="I773" s="66">
        <f t="shared" ref="I773" si="103">H773/G773*100</f>
        <v>156</v>
      </c>
      <c r="J773" s="102">
        <f>AVERAGE(I773:I774)</f>
        <v>128</v>
      </c>
      <c r="K773" s="63" t="s">
        <v>271</v>
      </c>
      <c r="L773" s="104"/>
      <c r="M773" s="82"/>
      <c r="N773" s="143"/>
      <c r="O773" s="99"/>
      <c r="P773" s="99"/>
    </row>
    <row r="774" spans="1:16" ht="39.75" customHeight="1" x14ac:dyDescent="0.25">
      <c r="A774" s="86"/>
      <c r="B774" s="86"/>
      <c r="C774" s="88"/>
      <c r="D774" s="64" t="s">
        <v>17</v>
      </c>
      <c r="E774" s="64" t="s">
        <v>117</v>
      </c>
      <c r="F774" s="65" t="s">
        <v>19</v>
      </c>
      <c r="G774" s="65">
        <v>100</v>
      </c>
      <c r="H774" s="65">
        <v>100</v>
      </c>
      <c r="I774" s="66">
        <f t="shared" ref="I774:I776" si="104">H774/G774*100</f>
        <v>100</v>
      </c>
      <c r="J774" s="103"/>
      <c r="K774" s="65"/>
      <c r="L774" s="105"/>
      <c r="M774" s="82"/>
      <c r="N774" s="143"/>
      <c r="O774" s="99"/>
      <c r="P774" s="99"/>
    </row>
    <row r="775" spans="1:16" ht="45.75" customHeight="1" x14ac:dyDescent="0.25">
      <c r="A775" s="86" t="s">
        <v>145</v>
      </c>
      <c r="B775" s="86" t="s">
        <v>257</v>
      </c>
      <c r="C775" s="88" t="s">
        <v>13</v>
      </c>
      <c r="D775" s="41" t="s">
        <v>14</v>
      </c>
      <c r="E775" s="64" t="s">
        <v>179</v>
      </c>
      <c r="F775" s="63" t="s">
        <v>78</v>
      </c>
      <c r="G775" s="65">
        <v>130</v>
      </c>
      <c r="H775" s="65">
        <v>130</v>
      </c>
      <c r="I775" s="66">
        <f t="shared" si="104"/>
        <v>100</v>
      </c>
      <c r="J775" s="99">
        <f>AVERAGE(I775:I776)</f>
        <v>112.5</v>
      </c>
      <c r="K775" s="86" t="s">
        <v>256</v>
      </c>
      <c r="L775" s="86" t="s">
        <v>173</v>
      </c>
      <c r="M775" s="89">
        <f>AVERAGE(J775)</f>
        <v>112.5</v>
      </c>
      <c r="N775" s="99">
        <f>AVERAGE(M775:M782)</f>
        <v>103.125</v>
      </c>
      <c r="O775" s="88">
        <v>10</v>
      </c>
      <c r="P775" s="86" t="s">
        <v>63</v>
      </c>
    </row>
    <row r="776" spans="1:16" ht="56.25" customHeight="1" x14ac:dyDescent="0.25">
      <c r="A776" s="87"/>
      <c r="B776" s="86"/>
      <c r="C776" s="88"/>
      <c r="D776" s="75" t="s">
        <v>17</v>
      </c>
      <c r="E776" s="64" t="s">
        <v>178</v>
      </c>
      <c r="F776" s="63" t="s">
        <v>19</v>
      </c>
      <c r="G776" s="65">
        <v>80</v>
      </c>
      <c r="H776" s="65">
        <v>100</v>
      </c>
      <c r="I776" s="66">
        <f t="shared" si="104"/>
        <v>125</v>
      </c>
      <c r="J776" s="99"/>
      <c r="K776" s="87"/>
      <c r="L776" s="86"/>
      <c r="M776" s="87"/>
      <c r="N776" s="99"/>
      <c r="O776" s="140"/>
      <c r="P776" s="87"/>
    </row>
    <row r="777" spans="1:16" ht="73.5" customHeight="1" x14ac:dyDescent="0.25">
      <c r="A777" s="87"/>
      <c r="B777" s="86" t="s">
        <v>258</v>
      </c>
      <c r="C777" s="88" t="s">
        <v>13</v>
      </c>
      <c r="D777" s="41" t="s">
        <v>14</v>
      </c>
      <c r="E777" s="64" t="s">
        <v>146</v>
      </c>
      <c r="F777" s="65" t="s">
        <v>78</v>
      </c>
      <c r="G777" s="65">
        <v>160</v>
      </c>
      <c r="H777" s="65">
        <v>160</v>
      </c>
      <c r="I777" s="66">
        <f t="shared" ref="I777:I782" si="105">H777/G777*100</f>
        <v>100</v>
      </c>
      <c r="J777" s="99">
        <f>AVERAGE(I777:I778)</f>
        <v>100</v>
      </c>
      <c r="K777" s="63"/>
      <c r="L777" s="86"/>
      <c r="M777" s="89">
        <f>AVERAGE(AVERAGE(J777))</f>
        <v>100</v>
      </c>
      <c r="N777" s="99"/>
      <c r="O777" s="140"/>
      <c r="P777" s="87"/>
    </row>
    <row r="778" spans="1:16" ht="80.25" customHeight="1" x14ac:dyDescent="0.25">
      <c r="A778" s="87"/>
      <c r="B778" s="86"/>
      <c r="C778" s="88"/>
      <c r="D778" s="75" t="s">
        <v>17</v>
      </c>
      <c r="E778" s="64" t="s">
        <v>180</v>
      </c>
      <c r="F778" s="65" t="s">
        <v>19</v>
      </c>
      <c r="G778" s="65">
        <v>100</v>
      </c>
      <c r="H778" s="65">
        <v>100</v>
      </c>
      <c r="I778" s="66">
        <f t="shared" si="105"/>
        <v>100</v>
      </c>
      <c r="J778" s="99"/>
      <c r="K778" s="63"/>
      <c r="L778" s="86"/>
      <c r="M778" s="87"/>
      <c r="N778" s="99"/>
      <c r="O778" s="140"/>
      <c r="P778" s="87"/>
    </row>
    <row r="779" spans="1:16" ht="26.25" customHeight="1" x14ac:dyDescent="0.25">
      <c r="A779" s="87"/>
      <c r="B779" s="86" t="s">
        <v>259</v>
      </c>
      <c r="C779" s="88" t="s">
        <v>13</v>
      </c>
      <c r="D779" s="41" t="s">
        <v>14</v>
      </c>
      <c r="E779" s="64" t="s">
        <v>182</v>
      </c>
      <c r="F779" s="65" t="s">
        <v>78</v>
      </c>
      <c r="G779" s="65">
        <v>50</v>
      </c>
      <c r="H779" s="65">
        <v>50</v>
      </c>
      <c r="I779" s="66">
        <f t="shared" si="105"/>
        <v>100</v>
      </c>
      <c r="J779" s="99">
        <f>AVERAGE(I779:I780)</f>
        <v>100</v>
      </c>
      <c r="K779" s="86"/>
      <c r="L779" s="86"/>
      <c r="M779" s="89">
        <f>AVERAGE(J779)</f>
        <v>100</v>
      </c>
      <c r="N779" s="140"/>
      <c r="O779" s="140"/>
      <c r="P779" s="87"/>
    </row>
    <row r="780" spans="1:16" ht="27" customHeight="1" x14ac:dyDescent="0.25">
      <c r="A780" s="87"/>
      <c r="B780" s="86"/>
      <c r="C780" s="88"/>
      <c r="D780" s="75" t="s">
        <v>17</v>
      </c>
      <c r="E780" s="64" t="s">
        <v>181</v>
      </c>
      <c r="F780" s="65" t="s">
        <v>19</v>
      </c>
      <c r="G780" s="65">
        <v>100</v>
      </c>
      <c r="H780" s="65">
        <v>100</v>
      </c>
      <c r="I780" s="66">
        <f t="shared" si="105"/>
        <v>100</v>
      </c>
      <c r="J780" s="99"/>
      <c r="K780" s="87"/>
      <c r="L780" s="86"/>
      <c r="M780" s="87"/>
      <c r="N780" s="140"/>
      <c r="O780" s="140"/>
      <c r="P780" s="87"/>
    </row>
    <row r="781" spans="1:16" ht="33.75" customHeight="1" x14ac:dyDescent="0.25">
      <c r="A781" s="87"/>
      <c r="B781" s="86" t="s">
        <v>183</v>
      </c>
      <c r="C781" s="88" t="s">
        <v>13</v>
      </c>
      <c r="D781" s="41" t="s">
        <v>14</v>
      </c>
      <c r="E781" s="64" t="s">
        <v>184</v>
      </c>
      <c r="F781" s="65" t="s">
        <v>78</v>
      </c>
      <c r="G781" s="65">
        <v>5</v>
      </c>
      <c r="H781" s="65">
        <v>5</v>
      </c>
      <c r="I781" s="66">
        <f t="shared" si="105"/>
        <v>100</v>
      </c>
      <c r="J781" s="99">
        <f>AVERAGE(I781:I782)</f>
        <v>100</v>
      </c>
      <c r="K781" s="86"/>
      <c r="L781" s="86"/>
      <c r="M781" s="89">
        <f>AVERAGE(J781)</f>
        <v>100</v>
      </c>
      <c r="N781" s="140"/>
      <c r="O781" s="140"/>
      <c r="P781" s="87"/>
    </row>
    <row r="782" spans="1:16" ht="43.5" customHeight="1" x14ac:dyDescent="0.25">
      <c r="A782" s="87"/>
      <c r="B782" s="86"/>
      <c r="C782" s="88"/>
      <c r="D782" s="75" t="s">
        <v>17</v>
      </c>
      <c r="E782" s="64" t="s">
        <v>185</v>
      </c>
      <c r="F782" s="65" t="s">
        <v>19</v>
      </c>
      <c r="G782" s="65">
        <v>100</v>
      </c>
      <c r="H782" s="65">
        <v>100</v>
      </c>
      <c r="I782" s="66">
        <f t="shared" si="105"/>
        <v>100</v>
      </c>
      <c r="J782" s="99"/>
      <c r="K782" s="87"/>
      <c r="L782" s="86"/>
      <c r="M782" s="87"/>
      <c r="N782" s="140"/>
      <c r="O782" s="140"/>
      <c r="P782" s="87"/>
    </row>
    <row r="783" spans="1:16" x14ac:dyDescent="0.25">
      <c r="A783" s="11"/>
    </row>
    <row r="784" spans="1:16" x14ac:dyDescent="0.25">
      <c r="A784" s="11"/>
      <c r="E784" s="12"/>
      <c r="F784" s="13"/>
      <c r="G784" s="13"/>
    </row>
    <row r="785" spans="1:16" x14ac:dyDescent="0.25">
      <c r="A785" s="11"/>
    </row>
    <row r="786" spans="1:16" x14ac:dyDescent="0.25">
      <c r="A786" s="11"/>
    </row>
    <row r="787" spans="1:16" x14ac:dyDescent="0.25">
      <c r="A787" s="11"/>
    </row>
    <row r="788" spans="1:16" x14ac:dyDescent="0.25">
      <c r="A788" s="11"/>
    </row>
    <row r="789" spans="1:16" x14ac:dyDescent="0.25">
      <c r="A789" s="11"/>
    </row>
    <row r="790" spans="1:16" x14ac:dyDescent="0.25">
      <c r="A790" s="11"/>
    </row>
    <row r="791" spans="1:16" x14ac:dyDescent="0.25">
      <c r="A791" s="11"/>
    </row>
    <row r="792" spans="1:16" x14ac:dyDescent="0.25">
      <c r="A792" s="11"/>
      <c r="B792" s="1"/>
      <c r="C792" s="1"/>
      <c r="D792" s="1"/>
      <c r="E792" s="1"/>
      <c r="F792" s="1"/>
      <c r="G792" s="23"/>
      <c r="H792" s="23"/>
      <c r="I792" s="1"/>
      <c r="J792" s="1"/>
      <c r="K792" s="1"/>
      <c r="L792" s="1"/>
      <c r="M792" s="1"/>
      <c r="N792" s="1"/>
      <c r="O792" s="1"/>
      <c r="P792" s="21"/>
    </row>
    <row r="793" spans="1:16" x14ac:dyDescent="0.25">
      <c r="A793" s="11"/>
    </row>
    <row r="794" spans="1:16" x14ac:dyDescent="0.25">
      <c r="A794" s="11"/>
    </row>
    <row r="795" spans="1:16" x14ac:dyDescent="0.25">
      <c r="A795" s="11"/>
    </row>
  </sheetData>
  <protectedRanges>
    <protectedRange password="CC4B" sqref="E775:G776" name="Диапазон1"/>
    <protectedRange password="CC4B" sqref="E777:G778" name="Диапазон1_1"/>
    <protectedRange password="CC4B" sqref="E779:G780" name="Диапазон1_2"/>
    <protectedRange password="CC4B" sqref="E781:G782" name="Диапазон1_3"/>
  </protectedRanges>
  <mergeCells count="816">
    <mergeCell ref="A10:P10"/>
    <mergeCell ref="M2:P2"/>
    <mergeCell ref="M3:P3"/>
    <mergeCell ref="M4:P4"/>
    <mergeCell ref="M6:P6"/>
    <mergeCell ref="M8:P8"/>
    <mergeCell ref="P636:P637"/>
    <mergeCell ref="K761:K762"/>
    <mergeCell ref="A627:A637"/>
    <mergeCell ref="B636:B637"/>
    <mergeCell ref="C636:C637"/>
    <mergeCell ref="M636:M637"/>
    <mergeCell ref="M463:M469"/>
    <mergeCell ref="M470:M476"/>
    <mergeCell ref="M477:M484"/>
    <mergeCell ref="M485:M491"/>
    <mergeCell ref="M388:M395"/>
    <mergeCell ref="M396:M402"/>
    <mergeCell ref="M403:M409"/>
    <mergeCell ref="M410:M417"/>
    <mergeCell ref="M418:M424"/>
    <mergeCell ref="M352:M358"/>
    <mergeCell ref="M557:M564"/>
    <mergeCell ref="M492:M498"/>
    <mergeCell ref="M499:M506"/>
    <mergeCell ref="M507:M513"/>
    <mergeCell ref="M514:M520"/>
    <mergeCell ref="M521:M527"/>
    <mergeCell ref="N595:N609"/>
    <mergeCell ref="M610:M618"/>
    <mergeCell ref="M619:M620"/>
    <mergeCell ref="N610:N626"/>
    <mergeCell ref="M565:M572"/>
    <mergeCell ref="M573:M579"/>
    <mergeCell ref="M580:M586"/>
    <mergeCell ref="M587:M594"/>
    <mergeCell ref="M595:M603"/>
    <mergeCell ref="M604:M606"/>
    <mergeCell ref="M607:M609"/>
    <mergeCell ref="M381:M387"/>
    <mergeCell ref="M316:M322"/>
    <mergeCell ref="M323:M329"/>
    <mergeCell ref="M330:M336"/>
    <mergeCell ref="M337:M343"/>
    <mergeCell ref="M344:M351"/>
    <mergeCell ref="M455:M462"/>
    <mergeCell ref="O775:O782"/>
    <mergeCell ref="N687:N701"/>
    <mergeCell ref="N463:N484"/>
    <mergeCell ref="O702:O718"/>
    <mergeCell ref="M702:M710"/>
    <mergeCell ref="M711:M712"/>
    <mergeCell ref="M713:M715"/>
    <mergeCell ref="M716:M718"/>
    <mergeCell ref="N702:N718"/>
    <mergeCell ref="O719:O735"/>
    <mergeCell ref="M770:M771"/>
    <mergeCell ref="M772:M774"/>
    <mergeCell ref="N753:N774"/>
    <mergeCell ref="M775:M776"/>
    <mergeCell ref="M777:M778"/>
    <mergeCell ref="M779:M780"/>
    <mergeCell ref="M781:M782"/>
    <mergeCell ref="P775:P782"/>
    <mergeCell ref="N775:N782"/>
    <mergeCell ref="L775:L782"/>
    <mergeCell ref="J775:J776"/>
    <mergeCell ref="J777:J778"/>
    <mergeCell ref="J779:J780"/>
    <mergeCell ref="J781:J782"/>
    <mergeCell ref="K775:K776"/>
    <mergeCell ref="K779:K780"/>
    <mergeCell ref="K781:K782"/>
    <mergeCell ref="A610:A626"/>
    <mergeCell ref="F761:F764"/>
    <mergeCell ref="B761:B765"/>
    <mergeCell ref="C761:C765"/>
    <mergeCell ref="J628:J635"/>
    <mergeCell ref="B653:B661"/>
    <mergeCell ref="C653:C661"/>
    <mergeCell ref="A670:A686"/>
    <mergeCell ref="B670:B678"/>
    <mergeCell ref="C670:C678"/>
    <mergeCell ref="A687:A701"/>
    <mergeCell ref="B687:B695"/>
    <mergeCell ref="C687:C695"/>
    <mergeCell ref="A702:A718"/>
    <mergeCell ref="B702:B710"/>
    <mergeCell ref="C702:C710"/>
    <mergeCell ref="B745:B746"/>
    <mergeCell ref="C745:C746"/>
    <mergeCell ref="A753:A774"/>
    <mergeCell ref="J759:J760"/>
    <mergeCell ref="C770:C771"/>
    <mergeCell ref="A719:A735"/>
    <mergeCell ref="P719:P735"/>
    <mergeCell ref="P702:P718"/>
    <mergeCell ref="L702:L718"/>
    <mergeCell ref="L610:L626"/>
    <mergeCell ref="P610:P626"/>
    <mergeCell ref="J605:J606"/>
    <mergeCell ref="L595:L609"/>
    <mergeCell ref="O627:O635"/>
    <mergeCell ref="O638:O652"/>
    <mergeCell ref="J639:J646"/>
    <mergeCell ref="M621:M623"/>
    <mergeCell ref="M624:M626"/>
    <mergeCell ref="M667:M669"/>
    <mergeCell ref="N653:N669"/>
    <mergeCell ref="M670:M678"/>
    <mergeCell ref="M679:M680"/>
    <mergeCell ref="M681:M683"/>
    <mergeCell ref="N670:N686"/>
    <mergeCell ref="M627:M635"/>
    <mergeCell ref="M638:M646"/>
    <mergeCell ref="P670:P686"/>
    <mergeCell ref="L670:L686"/>
    <mergeCell ref="P687:P701"/>
    <mergeCell ref="O687:O701"/>
    <mergeCell ref="P653:P669"/>
    <mergeCell ref="L653:L669"/>
    <mergeCell ref="P638:P652"/>
    <mergeCell ref="L638:L652"/>
    <mergeCell ref="P627:P635"/>
    <mergeCell ref="M650:M652"/>
    <mergeCell ref="M653:M661"/>
    <mergeCell ref="N638:N652"/>
    <mergeCell ref="O670:O686"/>
    <mergeCell ref="M684:M686"/>
    <mergeCell ref="M647:M649"/>
    <mergeCell ref="O636:O637"/>
    <mergeCell ref="L627:L637"/>
    <mergeCell ref="N627:N637"/>
    <mergeCell ref="A595:A609"/>
    <mergeCell ref="B595:B603"/>
    <mergeCell ref="C595:C603"/>
    <mergeCell ref="B766:B767"/>
    <mergeCell ref="C766:C767"/>
    <mergeCell ref="C768:C769"/>
    <mergeCell ref="B768:B769"/>
    <mergeCell ref="C753:C755"/>
    <mergeCell ref="B753:B755"/>
    <mergeCell ref="C758:C760"/>
    <mergeCell ref="B758:B760"/>
    <mergeCell ref="B756:B757"/>
    <mergeCell ref="C756:C757"/>
    <mergeCell ref="B604:B606"/>
    <mergeCell ref="C604:C606"/>
    <mergeCell ref="B607:B609"/>
    <mergeCell ref="C607:C609"/>
    <mergeCell ref="B627:B635"/>
    <mergeCell ref="C627:C635"/>
    <mergeCell ref="A638:A652"/>
    <mergeCell ref="B638:B646"/>
    <mergeCell ref="C638:C646"/>
    <mergeCell ref="A653:A669"/>
    <mergeCell ref="B647:B649"/>
    <mergeCell ref="O54:O60"/>
    <mergeCell ref="P54:P60"/>
    <mergeCell ref="O61:O67"/>
    <mergeCell ref="P61:P67"/>
    <mergeCell ref="O68:O74"/>
    <mergeCell ref="N396:N417"/>
    <mergeCell ref="L410:L417"/>
    <mergeCell ref="L344:L351"/>
    <mergeCell ref="N330:N351"/>
    <mergeCell ref="N160:N181"/>
    <mergeCell ref="L145:L151"/>
    <mergeCell ref="P68:P74"/>
    <mergeCell ref="O75:O81"/>
    <mergeCell ref="P75:P81"/>
    <mergeCell ref="P117:P123"/>
    <mergeCell ref="O124:O130"/>
    <mergeCell ref="P124:P130"/>
    <mergeCell ref="O82:O88"/>
    <mergeCell ref="P82:P88"/>
    <mergeCell ref="O89:O95"/>
    <mergeCell ref="P89:P95"/>
    <mergeCell ref="N138:N159"/>
    <mergeCell ref="L234:L241"/>
    <mergeCell ref="L242:L249"/>
    <mergeCell ref="L152:L159"/>
    <mergeCell ref="P396:P417"/>
    <mergeCell ref="J486:J491"/>
    <mergeCell ref="L138:L144"/>
    <mergeCell ref="L573:L579"/>
    <mergeCell ref="O96:O102"/>
    <mergeCell ref="P96:P102"/>
    <mergeCell ref="O103:O116"/>
    <mergeCell ref="P103:P116"/>
    <mergeCell ref="O117:O123"/>
    <mergeCell ref="J139:J144"/>
    <mergeCell ref="J146:J151"/>
    <mergeCell ref="J412:J417"/>
    <mergeCell ref="J244:J249"/>
    <mergeCell ref="O550:O572"/>
    <mergeCell ref="P550:P572"/>
    <mergeCell ref="O573:O594"/>
    <mergeCell ref="P573:P594"/>
    <mergeCell ref="O418:O440"/>
    <mergeCell ref="P418:P440"/>
    <mergeCell ref="O441:O462"/>
    <mergeCell ref="P441:P462"/>
    <mergeCell ref="O463:O484"/>
    <mergeCell ref="P463:P484"/>
    <mergeCell ref="O131:O137"/>
    <mergeCell ref="P131:P137"/>
    <mergeCell ref="O138:O159"/>
    <mergeCell ref="P138:P159"/>
    <mergeCell ref="O160:O181"/>
    <mergeCell ref="P160:P181"/>
    <mergeCell ref="O182:O204"/>
    <mergeCell ref="P182:P204"/>
    <mergeCell ref="O205:O226"/>
    <mergeCell ref="P205:P226"/>
    <mergeCell ref="L167:L173"/>
    <mergeCell ref="P272:P293"/>
    <mergeCell ref="O294:O315"/>
    <mergeCell ref="P294:P315"/>
    <mergeCell ref="N182:N204"/>
    <mergeCell ref="N374:N395"/>
    <mergeCell ref="L388:L395"/>
    <mergeCell ref="P227:P249"/>
    <mergeCell ref="P250:P271"/>
    <mergeCell ref="N205:N226"/>
    <mergeCell ref="M197:M204"/>
    <mergeCell ref="M205:M211"/>
    <mergeCell ref="M212:M218"/>
    <mergeCell ref="M219:M226"/>
    <mergeCell ref="M227:M233"/>
    <mergeCell ref="M234:M241"/>
    <mergeCell ref="M279:M285"/>
    <mergeCell ref="M286:M293"/>
    <mergeCell ref="M294:M300"/>
    <mergeCell ref="M301:M307"/>
    <mergeCell ref="M308:M315"/>
    <mergeCell ref="M242:M249"/>
    <mergeCell ref="M250:M256"/>
    <mergeCell ref="M257:M263"/>
    <mergeCell ref="L485:L491"/>
    <mergeCell ref="N528:N549"/>
    <mergeCell ref="N507:N527"/>
    <mergeCell ref="L499:L506"/>
    <mergeCell ref="N485:N506"/>
    <mergeCell ref="L535:L541"/>
    <mergeCell ref="N227:N249"/>
    <mergeCell ref="O227:O249"/>
    <mergeCell ref="N316:N329"/>
    <mergeCell ref="L323:L329"/>
    <mergeCell ref="O250:O271"/>
    <mergeCell ref="O272:O293"/>
    <mergeCell ref="N441:N462"/>
    <mergeCell ref="O485:O506"/>
    <mergeCell ref="O528:O549"/>
    <mergeCell ref="O374:O395"/>
    <mergeCell ref="N294:N315"/>
    <mergeCell ref="L308:L315"/>
    <mergeCell ref="N272:N293"/>
    <mergeCell ref="L286:L293"/>
    <mergeCell ref="L507:L513"/>
    <mergeCell ref="L514:L520"/>
    <mergeCell ref="L521:L527"/>
    <mergeCell ref="M374:M380"/>
    <mergeCell ref="C152:C159"/>
    <mergeCell ref="B152:B159"/>
    <mergeCell ref="A138:A159"/>
    <mergeCell ref="C308:C315"/>
    <mergeCell ref="B308:B315"/>
    <mergeCell ref="A294:A315"/>
    <mergeCell ref="J310:J315"/>
    <mergeCell ref="J288:J293"/>
    <mergeCell ref="C286:C293"/>
    <mergeCell ref="B286:B293"/>
    <mergeCell ref="A272:A293"/>
    <mergeCell ref="J251:J256"/>
    <mergeCell ref="J258:J263"/>
    <mergeCell ref="B138:B144"/>
    <mergeCell ref="C138:C144"/>
    <mergeCell ref="B189:B196"/>
    <mergeCell ref="C167:C173"/>
    <mergeCell ref="B145:B151"/>
    <mergeCell ref="J154:J159"/>
    <mergeCell ref="C145:C151"/>
    <mergeCell ref="J183:J188"/>
    <mergeCell ref="J191:J196"/>
    <mergeCell ref="C234:C241"/>
    <mergeCell ref="B160:B166"/>
    <mergeCell ref="A316:A329"/>
    <mergeCell ref="J324:J329"/>
    <mergeCell ref="J331:J336"/>
    <mergeCell ref="J338:J343"/>
    <mergeCell ref="C316:C322"/>
    <mergeCell ref="L316:L322"/>
    <mergeCell ref="A396:A417"/>
    <mergeCell ref="B374:B380"/>
    <mergeCell ref="C374:C380"/>
    <mergeCell ref="L374:L380"/>
    <mergeCell ref="B381:B387"/>
    <mergeCell ref="B396:B402"/>
    <mergeCell ref="B330:B336"/>
    <mergeCell ref="C330:C336"/>
    <mergeCell ref="L330:L336"/>
    <mergeCell ref="C396:C402"/>
    <mergeCell ref="L396:L402"/>
    <mergeCell ref="J397:J402"/>
    <mergeCell ref="B403:B409"/>
    <mergeCell ref="C403:C409"/>
    <mergeCell ref="J404:J409"/>
    <mergeCell ref="L403:L409"/>
    <mergeCell ref="A330:A351"/>
    <mergeCell ref="J346:J351"/>
    <mergeCell ref="C433:C440"/>
    <mergeCell ref="B433:B440"/>
    <mergeCell ref="A418:A440"/>
    <mergeCell ref="J435:J440"/>
    <mergeCell ref="N418:N440"/>
    <mergeCell ref="L433:L440"/>
    <mergeCell ref="B448:B454"/>
    <mergeCell ref="C448:C454"/>
    <mergeCell ref="J442:J447"/>
    <mergeCell ref="J449:J454"/>
    <mergeCell ref="M425:M432"/>
    <mergeCell ref="M433:M440"/>
    <mergeCell ref="M441:M447"/>
    <mergeCell ref="M448:M454"/>
    <mergeCell ref="L441:L462"/>
    <mergeCell ref="A463:A484"/>
    <mergeCell ref="J479:J484"/>
    <mergeCell ref="B418:B424"/>
    <mergeCell ref="C418:C424"/>
    <mergeCell ref="B425:B432"/>
    <mergeCell ref="C425:C432"/>
    <mergeCell ref="L425:L432"/>
    <mergeCell ref="J419:J424"/>
    <mergeCell ref="J427:J432"/>
    <mergeCell ref="L477:L484"/>
    <mergeCell ref="B470:B476"/>
    <mergeCell ref="C470:C476"/>
    <mergeCell ref="L470:L476"/>
    <mergeCell ref="J471:J476"/>
    <mergeCell ref="B463:B469"/>
    <mergeCell ref="C463:C469"/>
    <mergeCell ref="L463:L469"/>
    <mergeCell ref="J464:J469"/>
    <mergeCell ref="L418:L424"/>
    <mergeCell ref="B441:B447"/>
    <mergeCell ref="C441:C447"/>
    <mergeCell ref="A441:A462"/>
    <mergeCell ref="B455:B462"/>
    <mergeCell ref="C455:C462"/>
    <mergeCell ref="A528:A549"/>
    <mergeCell ref="B542:B549"/>
    <mergeCell ref="C542:C549"/>
    <mergeCell ref="J544:J549"/>
    <mergeCell ref="A507:A527"/>
    <mergeCell ref="B521:B527"/>
    <mergeCell ref="C521:C527"/>
    <mergeCell ref="J522:J527"/>
    <mergeCell ref="A485:A506"/>
    <mergeCell ref="B499:B506"/>
    <mergeCell ref="C499:C506"/>
    <mergeCell ref="J501:J506"/>
    <mergeCell ref="J529:J534"/>
    <mergeCell ref="J536:J541"/>
    <mergeCell ref="B535:B541"/>
    <mergeCell ref="B485:B491"/>
    <mergeCell ref="C485:C491"/>
    <mergeCell ref="B514:B520"/>
    <mergeCell ref="B492:B498"/>
    <mergeCell ref="C535:C541"/>
    <mergeCell ref="J508:J513"/>
    <mergeCell ref="J515:J520"/>
    <mergeCell ref="C514:C520"/>
    <mergeCell ref="C492:C498"/>
    <mergeCell ref="C160:C166"/>
    <mergeCell ref="L160:L166"/>
    <mergeCell ref="A182:A204"/>
    <mergeCell ref="B197:B204"/>
    <mergeCell ref="C197:C204"/>
    <mergeCell ref="J199:J204"/>
    <mergeCell ref="A205:A226"/>
    <mergeCell ref="L174:L181"/>
    <mergeCell ref="J176:J181"/>
    <mergeCell ref="A160:A181"/>
    <mergeCell ref="B174:B181"/>
    <mergeCell ref="C174:C181"/>
    <mergeCell ref="B205:B211"/>
    <mergeCell ref="C205:C211"/>
    <mergeCell ref="L205:L211"/>
    <mergeCell ref="C189:C196"/>
    <mergeCell ref="B167:B173"/>
    <mergeCell ref="J161:J166"/>
    <mergeCell ref="J168:J173"/>
    <mergeCell ref="B182:B188"/>
    <mergeCell ref="C182:C188"/>
    <mergeCell ref="L219:L226"/>
    <mergeCell ref="C219:C226"/>
    <mergeCell ref="B219:B226"/>
    <mergeCell ref="C344:C351"/>
    <mergeCell ref="B344:B351"/>
    <mergeCell ref="B227:B233"/>
    <mergeCell ref="C227:C233"/>
    <mergeCell ref="B212:B218"/>
    <mergeCell ref="C212:C218"/>
    <mergeCell ref="L212:L218"/>
    <mergeCell ref="J228:J233"/>
    <mergeCell ref="J206:J211"/>
    <mergeCell ref="J213:J218"/>
    <mergeCell ref="J221:J226"/>
    <mergeCell ref="L227:L233"/>
    <mergeCell ref="B337:B343"/>
    <mergeCell ref="C337:C343"/>
    <mergeCell ref="L337:L343"/>
    <mergeCell ref="C323:C329"/>
    <mergeCell ref="B323:B329"/>
    <mergeCell ref="J308:J309"/>
    <mergeCell ref="J344:J345"/>
    <mergeCell ref="N19:N25"/>
    <mergeCell ref="J20:J25"/>
    <mergeCell ref="B528:B534"/>
    <mergeCell ref="C528:C534"/>
    <mergeCell ref="L528:L534"/>
    <mergeCell ref="B507:B513"/>
    <mergeCell ref="C507:C513"/>
    <mergeCell ref="L542:L549"/>
    <mergeCell ref="L492:L498"/>
    <mergeCell ref="B294:B300"/>
    <mergeCell ref="C294:C300"/>
    <mergeCell ref="L294:L300"/>
    <mergeCell ref="B301:B307"/>
    <mergeCell ref="C301:C307"/>
    <mergeCell ref="L301:L307"/>
    <mergeCell ref="J295:J300"/>
    <mergeCell ref="J302:J307"/>
    <mergeCell ref="J317:J322"/>
    <mergeCell ref="B316:B322"/>
    <mergeCell ref="C477:C484"/>
    <mergeCell ref="B477:B484"/>
    <mergeCell ref="J457:J462"/>
    <mergeCell ref="C410:C417"/>
    <mergeCell ref="B410:B417"/>
    <mergeCell ref="A47:A53"/>
    <mergeCell ref="B47:B53"/>
    <mergeCell ref="C47:C53"/>
    <mergeCell ref="L47:L53"/>
    <mergeCell ref="N47:N53"/>
    <mergeCell ref="J48:J53"/>
    <mergeCell ref="N26:N32"/>
    <mergeCell ref="J27:J32"/>
    <mergeCell ref="A33:A39"/>
    <mergeCell ref="B33:B39"/>
    <mergeCell ref="C33:C39"/>
    <mergeCell ref="N33:N39"/>
    <mergeCell ref="J34:J39"/>
    <mergeCell ref="A40:A46"/>
    <mergeCell ref="B40:B46"/>
    <mergeCell ref="L33:L39"/>
    <mergeCell ref="A54:A60"/>
    <mergeCell ref="B54:B60"/>
    <mergeCell ref="C54:C60"/>
    <mergeCell ref="N54:N60"/>
    <mergeCell ref="J55:J60"/>
    <mergeCell ref="A61:A67"/>
    <mergeCell ref="B61:B67"/>
    <mergeCell ref="C61:C67"/>
    <mergeCell ref="L61:L67"/>
    <mergeCell ref="N61:N67"/>
    <mergeCell ref="J62:J67"/>
    <mergeCell ref="M61:M67"/>
    <mergeCell ref="B96:B102"/>
    <mergeCell ref="C96:C102"/>
    <mergeCell ref="L96:L102"/>
    <mergeCell ref="N96:N102"/>
    <mergeCell ref="A103:A116"/>
    <mergeCell ref="J97:J102"/>
    <mergeCell ref="A68:A74"/>
    <mergeCell ref="B68:B74"/>
    <mergeCell ref="C68:C74"/>
    <mergeCell ref="L68:L74"/>
    <mergeCell ref="N68:N74"/>
    <mergeCell ref="J69:J74"/>
    <mergeCell ref="A75:A81"/>
    <mergeCell ref="B75:B81"/>
    <mergeCell ref="C75:C81"/>
    <mergeCell ref="L75:L81"/>
    <mergeCell ref="N75:N81"/>
    <mergeCell ref="J76:J81"/>
    <mergeCell ref="M68:M74"/>
    <mergeCell ref="A124:A130"/>
    <mergeCell ref="B124:B130"/>
    <mergeCell ref="C124:C130"/>
    <mergeCell ref="L124:L130"/>
    <mergeCell ref="N124:N130"/>
    <mergeCell ref="J125:J130"/>
    <mergeCell ref="N103:N116"/>
    <mergeCell ref="B110:B116"/>
    <mergeCell ref="A82:A88"/>
    <mergeCell ref="B82:B88"/>
    <mergeCell ref="C82:C88"/>
    <mergeCell ref="L82:L88"/>
    <mergeCell ref="N82:N88"/>
    <mergeCell ref="J83:J88"/>
    <mergeCell ref="C110:C116"/>
    <mergeCell ref="L110:L116"/>
    <mergeCell ref="J111:J116"/>
    <mergeCell ref="A89:A95"/>
    <mergeCell ref="B89:B95"/>
    <mergeCell ref="C89:C95"/>
    <mergeCell ref="L89:L95"/>
    <mergeCell ref="N89:N95"/>
    <mergeCell ref="J90:J95"/>
    <mergeCell ref="A96:A102"/>
    <mergeCell ref="A250:A271"/>
    <mergeCell ref="B279:B285"/>
    <mergeCell ref="C279:C285"/>
    <mergeCell ref="L279:L285"/>
    <mergeCell ref="B272:B278"/>
    <mergeCell ref="N250:N271"/>
    <mergeCell ref="C272:C278"/>
    <mergeCell ref="L272:L278"/>
    <mergeCell ref="J273:J278"/>
    <mergeCell ref="J280:J285"/>
    <mergeCell ref="B250:B256"/>
    <mergeCell ref="C250:C256"/>
    <mergeCell ref="L250:L256"/>
    <mergeCell ref="B257:B263"/>
    <mergeCell ref="C257:C263"/>
    <mergeCell ref="L257:L263"/>
    <mergeCell ref="L264:L271"/>
    <mergeCell ref="C264:C271"/>
    <mergeCell ref="B264:B271"/>
    <mergeCell ref="J266:J271"/>
    <mergeCell ref="M264:M271"/>
    <mergeCell ref="M272:M278"/>
    <mergeCell ref="B557:B564"/>
    <mergeCell ref="C587:C594"/>
    <mergeCell ref="B587:B594"/>
    <mergeCell ref="A573:A594"/>
    <mergeCell ref="J589:J594"/>
    <mergeCell ref="N573:N594"/>
    <mergeCell ref="L587:L594"/>
    <mergeCell ref="A550:A572"/>
    <mergeCell ref="B565:B572"/>
    <mergeCell ref="C565:C572"/>
    <mergeCell ref="J567:J572"/>
    <mergeCell ref="L565:L572"/>
    <mergeCell ref="N550:N572"/>
    <mergeCell ref="B550:B556"/>
    <mergeCell ref="J574:J579"/>
    <mergeCell ref="J581:J586"/>
    <mergeCell ref="C550:C556"/>
    <mergeCell ref="L550:L556"/>
    <mergeCell ref="J551:J556"/>
    <mergeCell ref="J559:J564"/>
    <mergeCell ref="B580:B586"/>
    <mergeCell ref="C580:C586"/>
    <mergeCell ref="L580:L586"/>
    <mergeCell ref="J565:J566"/>
    <mergeCell ref="B366:B373"/>
    <mergeCell ref="A352:A373"/>
    <mergeCell ref="J368:J373"/>
    <mergeCell ref="L366:L373"/>
    <mergeCell ref="N352:N373"/>
    <mergeCell ref="C359:C365"/>
    <mergeCell ref="L359:L365"/>
    <mergeCell ref="A374:A395"/>
    <mergeCell ref="B352:B358"/>
    <mergeCell ref="C352:C358"/>
    <mergeCell ref="L352:L358"/>
    <mergeCell ref="J390:J395"/>
    <mergeCell ref="B359:B365"/>
    <mergeCell ref="J382:J387"/>
    <mergeCell ref="C381:C387"/>
    <mergeCell ref="L381:L387"/>
    <mergeCell ref="J353:J358"/>
    <mergeCell ref="J360:J365"/>
    <mergeCell ref="J375:J380"/>
    <mergeCell ref="B388:B395"/>
    <mergeCell ref="C388:C395"/>
    <mergeCell ref="C366:C373"/>
    <mergeCell ref="M366:M373"/>
    <mergeCell ref="M359:M365"/>
    <mergeCell ref="A1:P1"/>
    <mergeCell ref="O12:O18"/>
    <mergeCell ref="P12:P18"/>
    <mergeCell ref="O19:O25"/>
    <mergeCell ref="P19:P25"/>
    <mergeCell ref="O26:O32"/>
    <mergeCell ref="P26:P32"/>
    <mergeCell ref="O40:O46"/>
    <mergeCell ref="P40:P46"/>
    <mergeCell ref="C40:C46"/>
    <mergeCell ref="N40:N46"/>
    <mergeCell ref="J41:J46"/>
    <mergeCell ref="A26:A32"/>
    <mergeCell ref="B26:B32"/>
    <mergeCell ref="C26:C32"/>
    <mergeCell ref="L26:L32"/>
    <mergeCell ref="A12:A18"/>
    <mergeCell ref="B12:B18"/>
    <mergeCell ref="C12:C18"/>
    <mergeCell ref="N12:N18"/>
    <mergeCell ref="J13:J18"/>
    <mergeCell ref="A19:A25"/>
    <mergeCell ref="B19:B25"/>
    <mergeCell ref="C19:C25"/>
    <mergeCell ref="O47:O53"/>
    <mergeCell ref="P47:P53"/>
    <mergeCell ref="O33:O39"/>
    <mergeCell ref="P33:P39"/>
    <mergeCell ref="A227:A249"/>
    <mergeCell ref="B242:B249"/>
    <mergeCell ref="C242:C249"/>
    <mergeCell ref="J236:J241"/>
    <mergeCell ref="B234:B241"/>
    <mergeCell ref="A131:A137"/>
    <mergeCell ref="B131:B137"/>
    <mergeCell ref="C131:C137"/>
    <mergeCell ref="B103:B109"/>
    <mergeCell ref="C103:C109"/>
    <mergeCell ref="L103:L109"/>
    <mergeCell ref="J104:J109"/>
    <mergeCell ref="N131:N137"/>
    <mergeCell ref="J132:J137"/>
    <mergeCell ref="A117:A123"/>
    <mergeCell ref="B117:B123"/>
    <mergeCell ref="C117:C123"/>
    <mergeCell ref="L117:L123"/>
    <mergeCell ref="N117:N123"/>
    <mergeCell ref="J118:J123"/>
    <mergeCell ref="P485:P506"/>
    <mergeCell ref="O507:O527"/>
    <mergeCell ref="P507:P527"/>
    <mergeCell ref="O352:O373"/>
    <mergeCell ref="P352:P373"/>
    <mergeCell ref="O316:O329"/>
    <mergeCell ref="P316:P329"/>
    <mergeCell ref="O330:O351"/>
    <mergeCell ref="P330:P351"/>
    <mergeCell ref="O396:O417"/>
    <mergeCell ref="P374:P395"/>
    <mergeCell ref="P528:P549"/>
    <mergeCell ref="C610:C618"/>
    <mergeCell ref="O610:O626"/>
    <mergeCell ref="J611:J618"/>
    <mergeCell ref="B619:B620"/>
    <mergeCell ref="C619:C620"/>
    <mergeCell ref="B621:B623"/>
    <mergeCell ref="C621:C623"/>
    <mergeCell ref="J622:J623"/>
    <mergeCell ref="B624:B626"/>
    <mergeCell ref="C624:C626"/>
    <mergeCell ref="J625:J626"/>
    <mergeCell ref="B573:B579"/>
    <mergeCell ref="C573:C579"/>
    <mergeCell ref="C557:C564"/>
    <mergeCell ref="L557:L564"/>
    <mergeCell ref="B610:B618"/>
    <mergeCell ref="O595:O609"/>
    <mergeCell ref="J596:J603"/>
    <mergeCell ref="P595:P609"/>
    <mergeCell ref="M528:M534"/>
    <mergeCell ref="M535:M541"/>
    <mergeCell ref="M542:M549"/>
    <mergeCell ref="M550:M556"/>
    <mergeCell ref="C647:C649"/>
    <mergeCell ref="J648:J649"/>
    <mergeCell ref="B650:B652"/>
    <mergeCell ref="C650:C652"/>
    <mergeCell ref="J651:J652"/>
    <mergeCell ref="O653:O669"/>
    <mergeCell ref="J654:J661"/>
    <mergeCell ref="B662:B663"/>
    <mergeCell ref="C662:C663"/>
    <mergeCell ref="B664:B666"/>
    <mergeCell ref="C664:C666"/>
    <mergeCell ref="J665:J666"/>
    <mergeCell ref="B667:B669"/>
    <mergeCell ref="C667:C669"/>
    <mergeCell ref="J668:J669"/>
    <mergeCell ref="M662:M663"/>
    <mergeCell ref="M664:M666"/>
    <mergeCell ref="J671:J678"/>
    <mergeCell ref="B679:B680"/>
    <mergeCell ref="C679:C680"/>
    <mergeCell ref="B681:B683"/>
    <mergeCell ref="C681:C683"/>
    <mergeCell ref="J682:J683"/>
    <mergeCell ref="B684:B686"/>
    <mergeCell ref="C684:C686"/>
    <mergeCell ref="J685:J686"/>
    <mergeCell ref="B696:B698"/>
    <mergeCell ref="C696:C698"/>
    <mergeCell ref="J697:J698"/>
    <mergeCell ref="B699:B701"/>
    <mergeCell ref="C699:C701"/>
    <mergeCell ref="J688:J695"/>
    <mergeCell ref="J700:J701"/>
    <mergeCell ref="M687:M695"/>
    <mergeCell ref="M696:M698"/>
    <mergeCell ref="M699:M701"/>
    <mergeCell ref="L687:L701"/>
    <mergeCell ref="J703:J710"/>
    <mergeCell ref="B711:B712"/>
    <mergeCell ref="C711:C712"/>
    <mergeCell ref="B713:B715"/>
    <mergeCell ref="C713:C715"/>
    <mergeCell ref="J714:J715"/>
    <mergeCell ref="B716:B718"/>
    <mergeCell ref="C716:C718"/>
    <mergeCell ref="J717:J718"/>
    <mergeCell ref="L719:L735"/>
    <mergeCell ref="M730:M732"/>
    <mergeCell ref="M733:M735"/>
    <mergeCell ref="N719:N735"/>
    <mergeCell ref="M719:M727"/>
    <mergeCell ref="M728:M729"/>
    <mergeCell ref="B719:B727"/>
    <mergeCell ref="J748:J749"/>
    <mergeCell ref="B750:B752"/>
    <mergeCell ref="C750:C752"/>
    <mergeCell ref="J751:J752"/>
    <mergeCell ref="J720:J727"/>
    <mergeCell ref="B728:B729"/>
    <mergeCell ref="C728:C729"/>
    <mergeCell ref="B730:B732"/>
    <mergeCell ref="C730:C732"/>
    <mergeCell ref="J731:J732"/>
    <mergeCell ref="B733:B735"/>
    <mergeCell ref="C733:C735"/>
    <mergeCell ref="J734:J735"/>
    <mergeCell ref="P736:P752"/>
    <mergeCell ref="L736:L752"/>
    <mergeCell ref="J754:J755"/>
    <mergeCell ref="M750:M752"/>
    <mergeCell ref="P753:P774"/>
    <mergeCell ref="O753:O774"/>
    <mergeCell ref="B772:B774"/>
    <mergeCell ref="C772:C774"/>
    <mergeCell ref="B770:B771"/>
    <mergeCell ref="J773:J774"/>
    <mergeCell ref="M736:M744"/>
    <mergeCell ref="M745:M746"/>
    <mergeCell ref="M747:M749"/>
    <mergeCell ref="N736:N752"/>
    <mergeCell ref="M753:M755"/>
    <mergeCell ref="M756:M757"/>
    <mergeCell ref="M758:M760"/>
    <mergeCell ref="M761:M765"/>
    <mergeCell ref="M766:M767"/>
    <mergeCell ref="M768:M769"/>
    <mergeCell ref="J761:J764"/>
    <mergeCell ref="L753:L774"/>
    <mergeCell ref="A736:A752"/>
    <mergeCell ref="B736:B744"/>
    <mergeCell ref="C736:C744"/>
    <mergeCell ref="O736:O752"/>
    <mergeCell ref="J737:J744"/>
    <mergeCell ref="B747:B749"/>
    <mergeCell ref="C747:C749"/>
    <mergeCell ref="D761:D764"/>
    <mergeCell ref="M75:M81"/>
    <mergeCell ref="M82:M88"/>
    <mergeCell ref="M89:M95"/>
    <mergeCell ref="M96:M102"/>
    <mergeCell ref="C719:C727"/>
    <mergeCell ref="M189:M196"/>
    <mergeCell ref="M103:M109"/>
    <mergeCell ref="M110:M116"/>
    <mergeCell ref="M117:M123"/>
    <mergeCell ref="M124:M130"/>
    <mergeCell ref="M131:M137"/>
    <mergeCell ref="M138:M144"/>
    <mergeCell ref="M145:M151"/>
    <mergeCell ref="M152:M159"/>
    <mergeCell ref="J152:J153"/>
    <mergeCell ref="J174:J175"/>
    <mergeCell ref="M12:M18"/>
    <mergeCell ref="M19:M25"/>
    <mergeCell ref="M26:M32"/>
    <mergeCell ref="M33:M39"/>
    <mergeCell ref="M40:M45"/>
    <mergeCell ref="M47:M53"/>
    <mergeCell ref="M54:M60"/>
    <mergeCell ref="A775:A782"/>
    <mergeCell ref="B775:B776"/>
    <mergeCell ref="C775:C776"/>
    <mergeCell ref="B777:B778"/>
    <mergeCell ref="C777:C778"/>
    <mergeCell ref="B779:B780"/>
    <mergeCell ref="C779:C780"/>
    <mergeCell ref="B781:B782"/>
    <mergeCell ref="C781:C782"/>
    <mergeCell ref="M160:M166"/>
    <mergeCell ref="M167:M173"/>
    <mergeCell ref="M174:M181"/>
    <mergeCell ref="M182:M188"/>
    <mergeCell ref="J189:J190"/>
    <mergeCell ref="J197:J198"/>
    <mergeCell ref="J219:J220"/>
    <mergeCell ref="J234:J235"/>
    <mergeCell ref="J242:J243"/>
    <mergeCell ref="J264:J265"/>
    <mergeCell ref="J286:J287"/>
    <mergeCell ref="J587:J588"/>
    <mergeCell ref="J366:J367"/>
    <mergeCell ref="J388:J389"/>
    <mergeCell ref="J410:J411"/>
    <mergeCell ref="J425:J426"/>
    <mergeCell ref="J433:J434"/>
    <mergeCell ref="J455:J456"/>
    <mergeCell ref="J477:J478"/>
    <mergeCell ref="J499:J500"/>
    <mergeCell ref="J542:J543"/>
    <mergeCell ref="J493:J498"/>
    <mergeCell ref="J557:J558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Карина Александровна</dc:creator>
  <cp:lastModifiedBy>Ткаченко Анастасия Ивановна</cp:lastModifiedBy>
  <cp:lastPrinted>2026-02-02T08:58:37Z</cp:lastPrinted>
  <dcterms:created xsi:type="dcterms:W3CDTF">2021-02-08T14:04:45Z</dcterms:created>
  <dcterms:modified xsi:type="dcterms:W3CDTF">2026-02-16T12:43:43Z</dcterms:modified>
</cp:coreProperties>
</file>